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งานปีบัญชี2568\ISO 30401\แก้ไขตรวจประเมิน\"/>
    </mc:Choice>
  </mc:AlternateContent>
  <bookViews>
    <workbookView xWindow="0" yWindow="0" windowWidth="23040" windowHeight="9384" tabRatio="653" firstSheet="1" activeTab="4"/>
  </bookViews>
  <sheets>
    <sheet name="คำอธิบาย" sheetId="22" state="hidden" r:id="rId1"/>
    <sheet name="โครงการพัฒนาศักยภาพฯ" sheetId="124" r:id="rId2"/>
    <sheet name="โครงการชุมชนนักปฏิบัติ" sheetId="130" r:id="rId3"/>
    <sheet name="โครงการบริหารจัดการความรู้" sheetId="131" r:id="rId4"/>
    <sheet name="โครงการพัฒนาระบบการจัดการความรู" sheetId="132" r:id="rId5"/>
    <sheet name="SP68-5งฝ" sheetId="60" state="hidden" r:id="rId6"/>
    <sheet name="SP68-5-1กค" sheetId="81" state="hidden" r:id="rId7"/>
    <sheet name="SP68-5-2กค" sheetId="82" state="hidden" r:id="rId8"/>
    <sheet name="SP68-5-3กค" sheetId="83" state="hidden" r:id="rId9"/>
    <sheet name="SP68-5-4กค" sheetId="84" state="hidden" r:id="rId10"/>
    <sheet name="SP68-6 งฝ." sheetId="61" state="hidden" r:id="rId11"/>
    <sheet name="SP68-7(งฝ)" sheetId="62" state="hidden" r:id="rId12"/>
    <sheet name="SP68-7(กค)" sheetId="92" state="hidden" r:id="rId13"/>
    <sheet name="SP68-7(พภ)" sheetId="41" state="hidden" r:id="rId14"/>
    <sheet name="ธต." sheetId="106" state="hidden" r:id="rId15"/>
    <sheet name="SP68-7-1 งส" sheetId="94" state="hidden" r:id="rId16"/>
    <sheet name="SP68-7-2 งส." sheetId="97" state="hidden" r:id="rId17"/>
    <sheet name="SP68-7-3" sheetId="98" state="hidden" r:id="rId18"/>
    <sheet name="SP68-9 สป." sheetId="39" state="hidden" r:id="rId19"/>
    <sheet name="SP68-9-2" sheetId="36" state="hidden" r:id="rId20"/>
    <sheet name="SP68-15-1" sheetId="102" state="hidden" r:id="rId21"/>
    <sheet name="SP68-24 (พส)" sheetId="114" state="hidden" r:id="rId22"/>
    <sheet name="SP68-27 ทน." sheetId="50" state="hidden" r:id="rId23"/>
    <sheet name="SP68-28 พน." sheetId="51" state="hidden" r:id="rId24"/>
    <sheet name="SP68-29 (บข.)" sheetId="64" state="hidden" r:id="rId25"/>
    <sheet name="SP68-30(old)" sheetId="66" state="hidden" r:id="rId26"/>
    <sheet name="SP68-36อก" sheetId="53" state="hidden" r:id="rId27"/>
    <sheet name="Risk Criteria" sheetId="30" state="hidden" r:id="rId28"/>
    <sheet name="Risk Map" sheetId="19" state="hidden" r:id="rId29"/>
    <sheet name="ผลการจัดลำดับความสำคัญรวม" sheetId="1" state="hidden" r:id="rId30"/>
  </sheets>
  <definedNames>
    <definedName name="_xlnm.Print_Area" localSheetId="21">'SP68-24 (พส)'!$A$1:$S$58</definedName>
    <definedName name="_xlnm.Print_Area" localSheetId="22">'SP68-27 ทน.'!$A$1:$S$55</definedName>
    <definedName name="_xlnm.Print_Area" localSheetId="23">'SP68-28 พน.'!$A$1:$S$56</definedName>
    <definedName name="_xlnm.Print_Area" localSheetId="25">'SP68-30(old)'!$A$1:$S$64</definedName>
    <definedName name="_xlnm.Print_Area" localSheetId="26">'SP68-36อก'!$A$1:$S$51</definedName>
    <definedName name="_xlnm.Print_Area" localSheetId="5">'SP68-5งฝ'!$A$1:$S$268</definedName>
    <definedName name="_xlnm.Print_Area" localSheetId="10">'SP68-6 งฝ.'!$A$1:$S$95</definedName>
    <definedName name="_xlnm.Print_Area" localSheetId="12">'SP68-7(กค)'!$A$1:$S$63</definedName>
    <definedName name="_xlnm.Print_Area" localSheetId="11">'SP68-7(งฝ)'!$A$1:$S$92</definedName>
    <definedName name="_xlnm.Print_Area" localSheetId="13">'SP68-7(พภ)'!$A$1:$S$63</definedName>
    <definedName name="_xlnm.Print_Area" localSheetId="18">'SP68-9 สป.'!$A$1:$S$54</definedName>
    <definedName name="_xlnm.Print_Area" localSheetId="19">'SP68-9-2'!$A$1:$S$56</definedName>
    <definedName name="_xlnm.Print_Area" localSheetId="29">ผลการจัดลำดับความสำคัญรวม!$I$2:$N$21</definedName>
    <definedName name="_xlnm.Print_Titles" localSheetId="5">'SP68-5งฝ'!$69:$70</definedName>
    <definedName name="_xlnm.Print_Titles" localSheetId="10">'SP68-6 งฝ.'!$46:$47</definedName>
    <definedName name="_xlnm.Print_Titles" localSheetId="11">'SP68-7(งฝ)'!$45:$46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32" l="1"/>
  <c r="F14" i="132"/>
  <c r="E14" i="132"/>
  <c r="D14" i="132"/>
  <c r="H12" i="132"/>
  <c r="H11" i="132"/>
  <c r="H10" i="132"/>
  <c r="H14" i="132" s="1"/>
  <c r="I53" i="132" l="1"/>
  <c r="I51" i="132"/>
  <c r="G14" i="131"/>
  <c r="F14" i="131"/>
  <c r="E14" i="131"/>
  <c r="D14" i="131"/>
  <c r="H13" i="131"/>
  <c r="H12" i="131"/>
  <c r="H11" i="131"/>
  <c r="H10" i="131"/>
  <c r="H14" i="131" s="1"/>
  <c r="I53" i="131" l="1"/>
  <c r="I51" i="131"/>
  <c r="I53" i="130"/>
  <c r="I51" i="130"/>
  <c r="G14" i="130"/>
  <c r="F14" i="130"/>
  <c r="E14" i="130"/>
  <c r="D14" i="130"/>
  <c r="H11" i="130"/>
  <c r="H10" i="130"/>
  <c r="H9" i="130"/>
  <c r="H14" i="130" s="1"/>
  <c r="G14" i="124" l="1"/>
  <c r="F14" i="124"/>
  <c r="E14" i="124"/>
  <c r="D14" i="124"/>
  <c r="H10" i="124"/>
  <c r="H9" i="124"/>
  <c r="H14" i="124" l="1"/>
  <c r="I51" i="124"/>
  <c r="I53" i="124"/>
  <c r="F49" i="114" l="1"/>
  <c r="R48" i="114"/>
  <c r="Q48" i="114"/>
  <c r="P48" i="114"/>
  <c r="O48" i="114"/>
  <c r="N48" i="114"/>
  <c r="M48" i="114"/>
  <c r="L48" i="114"/>
  <c r="K48" i="114"/>
  <c r="J48" i="114"/>
  <c r="I48" i="114"/>
  <c r="H48" i="114"/>
  <c r="G48" i="114"/>
  <c r="G49" i="114" s="1"/>
  <c r="H49" i="114" s="1"/>
  <c r="I49" i="114" s="1"/>
  <c r="J49" i="114" s="1"/>
  <c r="F48" i="114"/>
  <c r="S47" i="114"/>
  <c r="S46" i="114"/>
  <c r="S45" i="114"/>
  <c r="S44" i="114"/>
  <c r="S43" i="114"/>
  <c r="S42" i="114"/>
  <c r="S41" i="114"/>
  <c r="S40" i="114"/>
  <c r="S38" i="114"/>
  <c r="K18" i="114"/>
  <c r="O18" i="114" s="1"/>
  <c r="G18" i="114"/>
  <c r="K49" i="114" l="1"/>
  <c r="L49" i="114" s="1"/>
  <c r="M49" i="114" s="1"/>
  <c r="N49" i="114" s="1"/>
  <c r="O49" i="114" s="1"/>
  <c r="P49" i="114" s="1"/>
  <c r="Q49" i="114" s="1"/>
  <c r="R49" i="114" s="1"/>
  <c r="S48" i="114"/>
  <c r="G46" i="53" l="1"/>
  <c r="S40" i="98" l="1"/>
  <c r="S41" i="98"/>
  <c r="S42" i="98"/>
  <c r="S43" i="98"/>
  <c r="S44" i="98"/>
  <c r="S45" i="98"/>
  <c r="S46" i="98"/>
  <c r="S47" i="98"/>
  <c r="F48" i="98"/>
  <c r="G48" i="98"/>
  <c r="H48" i="98"/>
  <c r="I48" i="98"/>
  <c r="J48" i="98"/>
  <c r="K48" i="98"/>
  <c r="L48" i="98"/>
  <c r="M48" i="98"/>
  <c r="N48" i="98"/>
  <c r="O48" i="98"/>
  <c r="P48" i="98"/>
  <c r="Q48" i="98"/>
  <c r="R48" i="98"/>
  <c r="F49" i="98"/>
  <c r="S40" i="97"/>
  <c r="S41" i="97"/>
  <c r="S42" i="97"/>
  <c r="S43" i="97"/>
  <c r="S44" i="97"/>
  <c r="S45" i="97"/>
  <c r="S46" i="97"/>
  <c r="S47" i="97"/>
  <c r="F48" i="97"/>
  <c r="G48" i="97"/>
  <c r="H48" i="97"/>
  <c r="I48" i="97"/>
  <c r="J48" i="97"/>
  <c r="K48" i="97"/>
  <c r="L48" i="97"/>
  <c r="M48" i="97"/>
  <c r="N48" i="97"/>
  <c r="O48" i="97"/>
  <c r="P48" i="97"/>
  <c r="Q48" i="97"/>
  <c r="R48" i="97"/>
  <c r="S48" i="97"/>
  <c r="F49" i="97"/>
  <c r="G49" i="97"/>
  <c r="H49" i="97" s="1"/>
  <c r="I49" i="97" s="1"/>
  <c r="J49" i="97" s="1"/>
  <c r="K49" i="97" s="1"/>
  <c r="L49" i="97" s="1"/>
  <c r="M49" i="97" s="1"/>
  <c r="N49" i="97" s="1"/>
  <c r="O49" i="97" s="1"/>
  <c r="P49" i="97" s="1"/>
  <c r="Q49" i="97" s="1"/>
  <c r="R49" i="97" s="1"/>
  <c r="K20" i="97"/>
  <c r="O20" i="97" s="1"/>
  <c r="G20" i="97"/>
  <c r="S40" i="94"/>
  <c r="S41" i="94"/>
  <c r="S42" i="94"/>
  <c r="S43" i="94"/>
  <c r="S44" i="94"/>
  <c r="S45" i="94"/>
  <c r="S46" i="94"/>
  <c r="S47" i="94"/>
  <c r="F48" i="94"/>
  <c r="G48" i="94"/>
  <c r="H48" i="94"/>
  <c r="I48" i="94"/>
  <c r="J48" i="94"/>
  <c r="K48" i="94"/>
  <c r="L48" i="94"/>
  <c r="M48" i="94"/>
  <c r="N48" i="94"/>
  <c r="O48" i="94"/>
  <c r="P48" i="94"/>
  <c r="Q48" i="94"/>
  <c r="R48" i="94"/>
  <c r="F49" i="94"/>
  <c r="G49" i="94"/>
  <c r="H49" i="94"/>
  <c r="I49" i="94"/>
  <c r="J49" i="94"/>
  <c r="K49" i="94"/>
  <c r="L49" i="94"/>
  <c r="M49" i="94"/>
  <c r="N49" i="94"/>
  <c r="O49" i="94"/>
  <c r="P49" i="94" s="1"/>
  <c r="Q49" i="94" s="1"/>
  <c r="R49" i="94" s="1"/>
  <c r="K20" i="94"/>
  <c r="O20" i="94" s="1"/>
  <c r="G20" i="94"/>
  <c r="Q54" i="66"/>
  <c r="N54" i="66"/>
  <c r="M54" i="66"/>
  <c r="L54" i="66"/>
  <c r="K54" i="66"/>
  <c r="I54" i="66"/>
  <c r="H54" i="66"/>
  <c r="J54" i="66"/>
  <c r="O54" i="66"/>
  <c r="P54" i="66"/>
  <c r="R54" i="66"/>
  <c r="G54" i="66"/>
  <c r="G55" i="66"/>
  <c r="H55" i="66" s="1"/>
  <c r="S44" i="66"/>
  <c r="S46" i="66"/>
  <c r="S47" i="66"/>
  <c r="S48" i="66"/>
  <c r="S49" i="66"/>
  <c r="S50" i="66"/>
  <c r="S51" i="66"/>
  <c r="S52" i="66"/>
  <c r="S39" i="66"/>
  <c r="S40" i="66"/>
  <c r="S41" i="66"/>
  <c r="S42" i="66"/>
  <c r="K20" i="66"/>
  <c r="G20" i="66"/>
  <c r="O19" i="66"/>
  <c r="O18" i="66"/>
  <c r="O17" i="66"/>
  <c r="F54" i="66"/>
  <c r="G80" i="60"/>
  <c r="F49" i="81"/>
  <c r="R48" i="81"/>
  <c r="Q48" i="81"/>
  <c r="P48" i="81"/>
  <c r="O48" i="81"/>
  <c r="N48" i="81"/>
  <c r="M48" i="81"/>
  <c r="L48" i="81"/>
  <c r="K48" i="81"/>
  <c r="J48" i="81"/>
  <c r="I48" i="81"/>
  <c r="H48" i="81"/>
  <c r="G48" i="81"/>
  <c r="F48" i="81"/>
  <c r="S47" i="81"/>
  <c r="S46" i="81"/>
  <c r="S45" i="81"/>
  <c r="S44" i="81"/>
  <c r="S43" i="81"/>
  <c r="S42" i="81"/>
  <c r="S41" i="81"/>
  <c r="S40" i="81"/>
  <c r="K20" i="81"/>
  <c r="G20" i="81"/>
  <c r="O20" i="81" s="1"/>
  <c r="O17" i="81"/>
  <c r="G49" i="81" l="1"/>
  <c r="H49" i="81" s="1"/>
  <c r="I49" i="81" s="1"/>
  <c r="J49" i="81" s="1"/>
  <c r="K49" i="81" s="1"/>
  <c r="L49" i="81" s="1"/>
  <c r="M49" i="81" s="1"/>
  <c r="N49" i="81" s="1"/>
  <c r="O49" i="81" s="1"/>
  <c r="P49" i="81" s="1"/>
  <c r="Q49" i="81" s="1"/>
  <c r="R49" i="81" s="1"/>
  <c r="S48" i="81"/>
  <c r="S48" i="94"/>
  <c r="S48" i="98"/>
  <c r="G49" i="98"/>
  <c r="H49" i="98" s="1"/>
  <c r="I49" i="98" s="1"/>
  <c r="J49" i="98" s="1"/>
  <c r="K49" i="98" s="1"/>
  <c r="L49" i="98" s="1"/>
  <c r="M49" i="98" s="1"/>
  <c r="N49" i="98" s="1"/>
  <c r="O49" i="98" s="1"/>
  <c r="P49" i="98" s="1"/>
  <c r="Q49" i="98" s="1"/>
  <c r="R49" i="98" s="1"/>
  <c r="O20" i="66"/>
  <c r="S54" i="66"/>
  <c r="I55" i="66"/>
  <c r="J55" i="66" s="1"/>
  <c r="K55" i="66" s="1"/>
  <c r="L55" i="66" s="1"/>
  <c r="M55" i="66" s="1"/>
  <c r="N55" i="66" s="1"/>
  <c r="O55" i="66" s="1"/>
  <c r="P55" i="66" s="1"/>
  <c r="Q55" i="66" s="1"/>
  <c r="R55" i="66" s="1"/>
  <c r="H120" i="60" l="1"/>
  <c r="H46" i="53"/>
  <c r="I46" i="53"/>
  <c r="J46" i="53"/>
  <c r="K46" i="53"/>
  <c r="L46" i="53"/>
  <c r="M46" i="53"/>
  <c r="N46" i="53"/>
  <c r="O46" i="53"/>
  <c r="P46" i="53"/>
  <c r="Q46" i="53"/>
  <c r="R46" i="53"/>
  <c r="S37" i="50"/>
  <c r="S43" i="50"/>
  <c r="F48" i="39"/>
  <c r="F47" i="39"/>
  <c r="I47" i="39"/>
  <c r="J47" i="39"/>
  <c r="K47" i="39"/>
  <c r="L47" i="39"/>
  <c r="M47" i="39"/>
  <c r="N47" i="39"/>
  <c r="O47" i="39"/>
  <c r="P47" i="39"/>
  <c r="Q47" i="39"/>
  <c r="R47" i="39"/>
  <c r="H47" i="39"/>
  <c r="G47" i="39"/>
  <c r="G48" i="39" s="1"/>
  <c r="S36" i="39"/>
  <c r="S38" i="39"/>
  <c r="S40" i="39"/>
  <c r="S41" i="39"/>
  <c r="S42" i="39"/>
  <c r="S43" i="39"/>
  <c r="S45" i="39"/>
  <c r="S34" i="39"/>
  <c r="O24" i="64"/>
  <c r="O23" i="64"/>
  <c r="O22" i="64"/>
  <c r="H48" i="39" l="1"/>
  <c r="S47" i="39"/>
  <c r="O17" i="39" l="1"/>
  <c r="O18" i="39"/>
  <c r="O16" i="39"/>
  <c r="F55" i="66" l="1"/>
  <c r="S43" i="66"/>
  <c r="F57" i="64" l="1"/>
  <c r="R56" i="64"/>
  <c r="Q56" i="64"/>
  <c r="P56" i="64"/>
  <c r="O56" i="64"/>
  <c r="N56" i="64"/>
  <c r="M56" i="64"/>
  <c r="L56" i="64"/>
  <c r="K56" i="64"/>
  <c r="J56" i="64"/>
  <c r="I56" i="64"/>
  <c r="H56" i="64"/>
  <c r="G56" i="64"/>
  <c r="G57" i="64" s="1"/>
  <c r="F56" i="64"/>
  <c r="S55" i="64"/>
  <c r="S53" i="64"/>
  <c r="S51" i="64"/>
  <c r="S49" i="64"/>
  <c r="S47" i="64"/>
  <c r="S45" i="64"/>
  <c r="S44" i="64"/>
  <c r="S43" i="64"/>
  <c r="G26" i="64"/>
  <c r="K26" i="64"/>
  <c r="O26" i="64" l="1"/>
  <c r="H57" i="64"/>
  <c r="I57" i="64" s="1"/>
  <c r="J57" i="64" s="1"/>
  <c r="K57" i="64" s="1"/>
  <c r="L57" i="64" s="1"/>
  <c r="M57" i="64" s="1"/>
  <c r="N57" i="64" s="1"/>
  <c r="O57" i="64" s="1"/>
  <c r="P57" i="64" s="1"/>
  <c r="Q57" i="64" s="1"/>
  <c r="R57" i="64" s="1"/>
  <c r="S56" i="64"/>
  <c r="R263" i="60" l="1"/>
  <c r="Q263" i="60"/>
  <c r="P263" i="60"/>
  <c r="O263" i="60"/>
  <c r="N263" i="60"/>
  <c r="M263" i="60"/>
  <c r="L263" i="60"/>
  <c r="K263" i="60"/>
  <c r="J263" i="60"/>
  <c r="I263" i="60"/>
  <c r="H263" i="60"/>
  <c r="G263" i="60"/>
  <c r="F263" i="60"/>
  <c r="S262" i="60"/>
  <c r="S261" i="60"/>
  <c r="S260" i="60"/>
  <c r="S259" i="60"/>
  <c r="S258" i="60"/>
  <c r="S257" i="60"/>
  <c r="S256" i="60"/>
  <c r="R254" i="60"/>
  <c r="Q254" i="60"/>
  <c r="P254" i="60"/>
  <c r="O254" i="60"/>
  <c r="N254" i="60"/>
  <c r="M254" i="60"/>
  <c r="L254" i="60"/>
  <c r="K254" i="60"/>
  <c r="J254" i="60"/>
  <c r="I254" i="60"/>
  <c r="H254" i="60"/>
  <c r="G254" i="60"/>
  <c r="F254" i="60"/>
  <c r="S253" i="60"/>
  <c r="S252" i="60"/>
  <c r="S251" i="60"/>
  <c r="S250" i="60"/>
  <c r="S249" i="60"/>
  <c r="R247" i="60"/>
  <c r="Q247" i="60"/>
  <c r="P247" i="60"/>
  <c r="O247" i="60"/>
  <c r="N247" i="60"/>
  <c r="M247" i="60"/>
  <c r="L247" i="60"/>
  <c r="K247" i="60"/>
  <c r="J247" i="60"/>
  <c r="I247" i="60"/>
  <c r="H247" i="60"/>
  <c r="G247" i="60"/>
  <c r="F247" i="60"/>
  <c r="S246" i="60"/>
  <c r="S245" i="60"/>
  <c r="S244" i="60"/>
  <c r="S243" i="60"/>
  <c r="S242" i="60"/>
  <c r="S241" i="60"/>
  <c r="S240" i="60"/>
  <c r="R238" i="60"/>
  <c r="Q238" i="60"/>
  <c r="P238" i="60"/>
  <c r="O238" i="60"/>
  <c r="N238" i="60"/>
  <c r="M238" i="60"/>
  <c r="L238" i="60"/>
  <c r="K238" i="60"/>
  <c r="J238" i="60"/>
  <c r="I238" i="60"/>
  <c r="H238" i="60"/>
  <c r="G238" i="60"/>
  <c r="F238" i="60"/>
  <c r="S237" i="60"/>
  <c r="S236" i="60"/>
  <c r="S235" i="60"/>
  <c r="S234" i="60"/>
  <c r="S233" i="60"/>
  <c r="S232" i="60"/>
  <c r="S231" i="60"/>
  <c r="R227" i="60"/>
  <c r="Q227" i="60"/>
  <c r="P227" i="60"/>
  <c r="O227" i="60"/>
  <c r="N227" i="60"/>
  <c r="M227" i="60"/>
  <c r="L227" i="60"/>
  <c r="K227" i="60"/>
  <c r="J227" i="60"/>
  <c r="I227" i="60"/>
  <c r="H227" i="60"/>
  <c r="G227" i="60"/>
  <c r="F227" i="60"/>
  <c r="S226" i="60"/>
  <c r="S225" i="60"/>
  <c r="S224" i="60"/>
  <c r="S223" i="60"/>
  <c r="S222" i="60"/>
  <c r="R220" i="60"/>
  <c r="Q220" i="60"/>
  <c r="P220" i="60"/>
  <c r="O220" i="60"/>
  <c r="N220" i="60"/>
  <c r="M220" i="60"/>
  <c r="L220" i="60"/>
  <c r="K220" i="60"/>
  <c r="J220" i="60"/>
  <c r="I220" i="60"/>
  <c r="H220" i="60"/>
  <c r="G220" i="60"/>
  <c r="F220" i="60"/>
  <c r="S219" i="60"/>
  <c r="S218" i="60"/>
  <c r="S217" i="60"/>
  <c r="S216" i="60"/>
  <c r="S215" i="60"/>
  <c r="S214" i="60"/>
  <c r="R212" i="60"/>
  <c r="Q212" i="60"/>
  <c r="P212" i="60"/>
  <c r="O212" i="60"/>
  <c r="N212" i="60"/>
  <c r="M212" i="60"/>
  <c r="L212" i="60"/>
  <c r="K212" i="60"/>
  <c r="J212" i="60"/>
  <c r="I212" i="60"/>
  <c r="H212" i="60"/>
  <c r="G212" i="60"/>
  <c r="F212" i="60"/>
  <c r="S211" i="60"/>
  <c r="S210" i="60"/>
  <c r="S209" i="60"/>
  <c r="S208" i="60"/>
  <c r="S207" i="60"/>
  <c r="R205" i="60"/>
  <c r="Q205" i="60"/>
  <c r="P205" i="60"/>
  <c r="O205" i="60"/>
  <c r="N205" i="60"/>
  <c r="M205" i="60"/>
  <c r="L205" i="60"/>
  <c r="K205" i="60"/>
  <c r="J205" i="60"/>
  <c r="I205" i="60"/>
  <c r="H205" i="60"/>
  <c r="G205" i="60"/>
  <c r="F205" i="60"/>
  <c r="S204" i="60"/>
  <c r="S203" i="60"/>
  <c r="S202" i="60"/>
  <c r="S201" i="60"/>
  <c r="S200" i="60"/>
  <c r="R196" i="60"/>
  <c r="Q196" i="60"/>
  <c r="P196" i="60"/>
  <c r="O196" i="60"/>
  <c r="N196" i="60"/>
  <c r="M196" i="60"/>
  <c r="L196" i="60"/>
  <c r="K196" i="60"/>
  <c r="J196" i="60"/>
  <c r="I196" i="60"/>
  <c r="H196" i="60"/>
  <c r="G196" i="60"/>
  <c r="F196" i="60"/>
  <c r="R187" i="60"/>
  <c r="Q187" i="60"/>
  <c r="P187" i="60"/>
  <c r="O187" i="60"/>
  <c r="N187" i="60"/>
  <c r="M187" i="60"/>
  <c r="L187" i="60"/>
  <c r="K187" i="60"/>
  <c r="J187" i="60"/>
  <c r="I187" i="60"/>
  <c r="H187" i="60"/>
  <c r="G187" i="60"/>
  <c r="F187" i="60"/>
  <c r="S186" i="60"/>
  <c r="S185" i="60"/>
  <c r="S184" i="60"/>
  <c r="S183" i="60"/>
  <c r="S182" i="60"/>
  <c r="S181" i="60"/>
  <c r="R178" i="60"/>
  <c r="Q178" i="60"/>
  <c r="P178" i="60"/>
  <c r="O178" i="60"/>
  <c r="N178" i="60"/>
  <c r="M178" i="60"/>
  <c r="L178" i="60"/>
  <c r="K178" i="60"/>
  <c r="J178" i="60"/>
  <c r="I178" i="60"/>
  <c r="H178" i="60"/>
  <c r="G178" i="60"/>
  <c r="F178" i="60"/>
  <c r="S177" i="60"/>
  <c r="S176" i="60"/>
  <c r="S175" i="60"/>
  <c r="S174" i="60"/>
  <c r="R172" i="60"/>
  <c r="Q172" i="60"/>
  <c r="P172" i="60"/>
  <c r="O172" i="60"/>
  <c r="N172" i="60"/>
  <c r="M172" i="60"/>
  <c r="L172" i="60"/>
  <c r="K172" i="60"/>
  <c r="J172" i="60"/>
  <c r="I172" i="60"/>
  <c r="H172" i="60"/>
  <c r="G172" i="60"/>
  <c r="F172" i="60"/>
  <c r="S171" i="60"/>
  <c r="S170" i="60"/>
  <c r="S169" i="60"/>
  <c r="S168" i="60"/>
  <c r="S167" i="60"/>
  <c r="S166" i="60"/>
  <c r="S165" i="60"/>
  <c r="R163" i="60"/>
  <c r="Q163" i="60"/>
  <c r="P163" i="60"/>
  <c r="O163" i="60"/>
  <c r="N163" i="60"/>
  <c r="M163" i="60"/>
  <c r="L163" i="60"/>
  <c r="K163" i="60"/>
  <c r="J163" i="60"/>
  <c r="I163" i="60"/>
  <c r="H163" i="60"/>
  <c r="G163" i="60"/>
  <c r="F163" i="60"/>
  <c r="S162" i="60"/>
  <c r="S161" i="60"/>
  <c r="S160" i="60"/>
  <c r="S159" i="60"/>
  <c r="R156" i="60"/>
  <c r="Q156" i="60"/>
  <c r="P156" i="60"/>
  <c r="O156" i="60"/>
  <c r="N156" i="60"/>
  <c r="M156" i="60"/>
  <c r="L156" i="60"/>
  <c r="K156" i="60"/>
  <c r="J156" i="60"/>
  <c r="I156" i="60"/>
  <c r="H156" i="60"/>
  <c r="G156" i="60"/>
  <c r="F156" i="60"/>
  <c r="S155" i="60"/>
  <c r="S154" i="60"/>
  <c r="S153" i="60"/>
  <c r="S152" i="60"/>
  <c r="S151" i="60"/>
  <c r="S150" i="60"/>
  <c r="S149" i="60"/>
  <c r="R147" i="60"/>
  <c r="Q147" i="60"/>
  <c r="P147" i="60"/>
  <c r="O147" i="60"/>
  <c r="N147" i="60"/>
  <c r="M147" i="60"/>
  <c r="L147" i="60"/>
  <c r="K147" i="60"/>
  <c r="J147" i="60"/>
  <c r="I147" i="60"/>
  <c r="H147" i="60"/>
  <c r="G147" i="60"/>
  <c r="F147" i="60"/>
  <c r="S146" i="60"/>
  <c r="S145" i="60"/>
  <c r="S144" i="60"/>
  <c r="S143" i="60"/>
  <c r="S142" i="60"/>
  <c r="S141" i="60"/>
  <c r="R139" i="60"/>
  <c r="Q139" i="60"/>
  <c r="P139" i="60"/>
  <c r="O139" i="60"/>
  <c r="N139" i="60"/>
  <c r="M139" i="60"/>
  <c r="L139" i="60"/>
  <c r="K139" i="60"/>
  <c r="J139" i="60"/>
  <c r="I139" i="60"/>
  <c r="H139" i="60"/>
  <c r="G139" i="60"/>
  <c r="F139" i="60"/>
  <c r="S138" i="60"/>
  <c r="S137" i="60"/>
  <c r="S136" i="60"/>
  <c r="S135" i="60"/>
  <c r="R133" i="60"/>
  <c r="Q133" i="60"/>
  <c r="P133" i="60"/>
  <c r="O133" i="60"/>
  <c r="N133" i="60"/>
  <c r="M133" i="60"/>
  <c r="L133" i="60"/>
  <c r="K133" i="60"/>
  <c r="J133" i="60"/>
  <c r="I133" i="60"/>
  <c r="H133" i="60"/>
  <c r="G133" i="60"/>
  <c r="F133" i="60"/>
  <c r="S132" i="60"/>
  <c r="S131" i="60"/>
  <c r="S130" i="60"/>
  <c r="S129" i="60"/>
  <c r="R127" i="60"/>
  <c r="Q127" i="60"/>
  <c r="P127" i="60"/>
  <c r="O127" i="60"/>
  <c r="N127" i="60"/>
  <c r="M127" i="60"/>
  <c r="L127" i="60"/>
  <c r="K127" i="60"/>
  <c r="J127" i="60"/>
  <c r="I127" i="60"/>
  <c r="H127" i="60"/>
  <c r="G127" i="60"/>
  <c r="F127" i="60"/>
  <c r="S126" i="60"/>
  <c r="S125" i="60"/>
  <c r="S124" i="60"/>
  <c r="S123" i="60"/>
  <c r="S122" i="60"/>
  <c r="R120" i="60"/>
  <c r="Q120" i="60"/>
  <c r="P120" i="60"/>
  <c r="O120" i="60"/>
  <c r="N120" i="60"/>
  <c r="M120" i="60"/>
  <c r="L120" i="60"/>
  <c r="K120" i="60"/>
  <c r="J120" i="60"/>
  <c r="I120" i="60"/>
  <c r="G120" i="60"/>
  <c r="F120" i="60"/>
  <c r="S119" i="60"/>
  <c r="S118" i="60"/>
  <c r="S117" i="60"/>
  <c r="S116" i="60"/>
  <c r="S115" i="60"/>
  <c r="S114" i="60"/>
  <c r="S113" i="60"/>
  <c r="R110" i="60"/>
  <c r="Q110" i="60"/>
  <c r="P110" i="60"/>
  <c r="O110" i="60"/>
  <c r="N110" i="60"/>
  <c r="M110" i="60"/>
  <c r="L110" i="60"/>
  <c r="K110" i="60"/>
  <c r="J110" i="60"/>
  <c r="I110" i="60"/>
  <c r="H110" i="60"/>
  <c r="G110" i="60"/>
  <c r="F110" i="60"/>
  <c r="S109" i="60"/>
  <c r="S108" i="60"/>
  <c r="S107" i="60"/>
  <c r="S106" i="60"/>
  <c r="S105" i="60"/>
  <c r="S104" i="60"/>
  <c r="S103" i="60"/>
  <c r="R101" i="60"/>
  <c r="Q101" i="60"/>
  <c r="P101" i="60"/>
  <c r="O101" i="60"/>
  <c r="N101" i="60"/>
  <c r="M101" i="60"/>
  <c r="L101" i="60"/>
  <c r="K101" i="60"/>
  <c r="J101" i="60"/>
  <c r="I101" i="60"/>
  <c r="H101" i="60"/>
  <c r="G101" i="60"/>
  <c r="F101" i="60"/>
  <c r="S100" i="60"/>
  <c r="S99" i="60"/>
  <c r="S98" i="60"/>
  <c r="S97" i="60"/>
  <c r="S96" i="60"/>
  <c r="S95" i="60"/>
  <c r="S94" i="60"/>
  <c r="R91" i="60"/>
  <c r="Q91" i="60"/>
  <c r="P91" i="60"/>
  <c r="O91" i="60"/>
  <c r="N91" i="60"/>
  <c r="M91" i="60"/>
  <c r="L91" i="60"/>
  <c r="K91" i="60"/>
  <c r="J91" i="60"/>
  <c r="I91" i="60"/>
  <c r="H91" i="60"/>
  <c r="G91" i="60"/>
  <c r="F91" i="60"/>
  <c r="S90" i="60"/>
  <c r="S89" i="60"/>
  <c r="S88" i="60"/>
  <c r="S87" i="60"/>
  <c r="S86" i="60"/>
  <c r="S85" i="60"/>
  <c r="S84" i="60"/>
  <c r="S83" i="60"/>
  <c r="S82" i="60"/>
  <c r="R80" i="60"/>
  <c r="Q80" i="60"/>
  <c r="P80" i="60"/>
  <c r="O80" i="60"/>
  <c r="N80" i="60"/>
  <c r="M80" i="60"/>
  <c r="L80" i="60"/>
  <c r="K80" i="60"/>
  <c r="J80" i="60"/>
  <c r="I80" i="60"/>
  <c r="H80" i="60"/>
  <c r="F80" i="60"/>
  <c r="S79" i="60"/>
  <c r="S78" i="60"/>
  <c r="S77" i="60"/>
  <c r="S76" i="60"/>
  <c r="S75" i="60"/>
  <c r="S74" i="60"/>
  <c r="O46" i="60"/>
  <c r="O45" i="60"/>
  <c r="O44" i="60"/>
  <c r="O43" i="60"/>
  <c r="K42" i="60"/>
  <c r="K41" i="60" s="1"/>
  <c r="K47" i="60" s="1"/>
  <c r="G42" i="60"/>
  <c r="O40" i="60"/>
  <c r="O39" i="60"/>
  <c r="O38" i="60"/>
  <c r="O37" i="60"/>
  <c r="K36" i="60"/>
  <c r="G36" i="60"/>
  <c r="G35" i="60"/>
  <c r="O35" i="60" s="1"/>
  <c r="O34" i="60"/>
  <c r="O33" i="60"/>
  <c r="K32" i="60"/>
  <c r="G32" i="60"/>
  <c r="O31" i="60"/>
  <c r="O30" i="60"/>
  <c r="O29" i="60"/>
  <c r="K28" i="60"/>
  <c r="G28" i="60"/>
  <c r="O27" i="60"/>
  <c r="O26" i="60"/>
  <c r="O25" i="60"/>
  <c r="O24" i="60"/>
  <c r="O23" i="60"/>
  <c r="O22" i="60"/>
  <c r="K21" i="60"/>
  <c r="G21" i="60"/>
  <c r="O20" i="60"/>
  <c r="O19" i="60"/>
  <c r="K18" i="60"/>
  <c r="O17" i="60"/>
  <c r="G18" i="60" l="1"/>
  <c r="O21" i="60"/>
  <c r="O28" i="60"/>
  <c r="O36" i="60"/>
  <c r="G41" i="60"/>
  <c r="O41" i="60" s="1"/>
  <c r="O42" i="60"/>
  <c r="O18" i="60"/>
  <c r="G16" i="60"/>
  <c r="G47" i="60" s="1"/>
  <c r="O47" i="60" s="1"/>
  <c r="O32" i="60"/>
  <c r="O16" i="60" l="1"/>
  <c r="H45" i="50"/>
  <c r="I45" i="50"/>
  <c r="J45" i="50"/>
  <c r="K45" i="50"/>
  <c r="L45" i="50"/>
  <c r="M45" i="50"/>
  <c r="N45" i="50"/>
  <c r="O45" i="50"/>
  <c r="P45" i="50"/>
  <c r="Q45" i="50"/>
  <c r="G45" i="50"/>
  <c r="F47" i="53" l="1"/>
  <c r="G47" i="53"/>
  <c r="H47" i="53" s="1"/>
  <c r="F46" i="53"/>
  <c r="S43" i="53"/>
  <c r="S41" i="53"/>
  <c r="S39" i="53"/>
  <c r="S37" i="53"/>
  <c r="K20" i="53"/>
  <c r="G20" i="53"/>
  <c r="O19" i="53"/>
  <c r="O18" i="53"/>
  <c r="O17" i="53"/>
  <c r="O20" i="53" l="1"/>
  <c r="I47" i="53"/>
  <c r="J47" i="53" s="1"/>
  <c r="K47" i="53" s="1"/>
  <c r="L47" i="53" s="1"/>
  <c r="M47" i="53" s="1"/>
  <c r="N47" i="53" s="1"/>
  <c r="O47" i="53" s="1"/>
  <c r="P47" i="53" s="1"/>
  <c r="Q47" i="53" s="1"/>
  <c r="R47" i="53" s="1"/>
  <c r="S46" i="53"/>
  <c r="F47" i="51" l="1"/>
  <c r="Q46" i="51"/>
  <c r="P46" i="51"/>
  <c r="O46" i="51"/>
  <c r="N46" i="51"/>
  <c r="M46" i="51"/>
  <c r="L46" i="51"/>
  <c r="K46" i="51"/>
  <c r="J46" i="51"/>
  <c r="I46" i="51"/>
  <c r="H46" i="51"/>
  <c r="G46" i="51"/>
  <c r="F46" i="51"/>
  <c r="S45" i="51"/>
  <c r="S44" i="51"/>
  <c r="S43" i="51"/>
  <c r="S41" i="51"/>
  <c r="S39" i="51"/>
  <c r="O21" i="51"/>
  <c r="G21" i="51"/>
  <c r="H47" i="51" l="1"/>
  <c r="I47" i="51" s="1"/>
  <c r="J47" i="51" s="1"/>
  <c r="K47" i="51" s="1"/>
  <c r="L47" i="51" s="1"/>
  <c r="M47" i="51" s="1"/>
  <c r="N47" i="51" s="1"/>
  <c r="O47" i="51" s="1"/>
  <c r="P47" i="51" s="1"/>
  <c r="Q47" i="51" s="1"/>
  <c r="S46" i="51"/>
  <c r="G47" i="51"/>
  <c r="F46" i="50" l="1"/>
  <c r="S45" i="50"/>
  <c r="F45" i="50"/>
  <c r="S44" i="50"/>
  <c r="S42" i="50"/>
  <c r="S40" i="50"/>
  <c r="O20" i="50"/>
  <c r="G20" i="50"/>
  <c r="G46" i="50" l="1"/>
  <c r="H46" i="50" s="1"/>
  <c r="I46" i="50" s="1"/>
  <c r="J46" i="50" s="1"/>
  <c r="K46" i="50" s="1"/>
  <c r="L46" i="50" s="1"/>
  <c r="M46" i="50" s="1"/>
  <c r="N46" i="50" s="1"/>
  <c r="O46" i="50" s="1"/>
  <c r="P46" i="50" s="1"/>
  <c r="Q46" i="50" s="1"/>
  <c r="K19" i="39" l="1"/>
  <c r="G19" i="39"/>
  <c r="O19" i="39" l="1"/>
  <c r="F47" i="36" l="1"/>
  <c r="R46" i="36"/>
  <c r="Q46" i="36"/>
  <c r="P46" i="36"/>
  <c r="O46" i="36"/>
  <c r="N46" i="36"/>
  <c r="M46" i="36"/>
  <c r="L46" i="36"/>
  <c r="K46" i="36"/>
  <c r="J46" i="36"/>
  <c r="I46" i="36"/>
  <c r="H46" i="36"/>
  <c r="G46" i="36"/>
  <c r="G47" i="36" s="1"/>
  <c r="F46" i="36"/>
  <c r="S44" i="36"/>
  <c r="S43" i="36"/>
  <c r="S41" i="36"/>
  <c r="S40" i="36"/>
  <c r="S38" i="36"/>
  <c r="S37" i="36"/>
  <c r="K20" i="36"/>
  <c r="O20" i="36" s="1"/>
  <c r="G20" i="36"/>
  <c r="S46" i="36" l="1"/>
  <c r="H47" i="36"/>
  <c r="I47" i="36" s="1"/>
  <c r="J47" i="36" s="1"/>
  <c r="K47" i="36" s="1"/>
  <c r="L47" i="36" s="1"/>
  <c r="M47" i="36" s="1"/>
  <c r="N47" i="36" s="1"/>
  <c r="O47" i="36" s="1"/>
  <c r="P47" i="36" s="1"/>
  <c r="Q47" i="36" s="1"/>
  <c r="R47" i="36" s="1"/>
  <c r="I48" i="39" l="1"/>
  <c r="J48" i="39" s="1"/>
  <c r="K48" i="39" l="1"/>
  <c r="L48" i="39" s="1"/>
  <c r="M48" i="39" s="1"/>
  <c r="N48" i="39" s="1"/>
  <c r="O48" i="39" s="1"/>
  <c r="P48" i="39" s="1"/>
  <c r="Q48" i="39" s="1"/>
  <c r="R48" i="39" s="1"/>
</calcChain>
</file>

<file path=xl/comments1.xml><?xml version="1.0" encoding="utf-8"?>
<comments xmlns="http://schemas.openxmlformats.org/spreadsheetml/2006/main">
  <authors>
    <author>BAAC</author>
  </authors>
  <commentList>
    <comment ref="O21" authorId="0" shapeId="0">
      <text>
        <r>
          <rPr>
            <b/>
            <sz val="9"/>
            <color indexed="81"/>
            <rFont val="Tahoma"/>
            <family val="2"/>
          </rPr>
          <t>BAAC:</t>
        </r>
        <r>
          <rPr>
            <sz val="9"/>
            <color indexed="81"/>
            <rFont val="Tahoma"/>
            <family val="2"/>
          </rPr>
          <t xml:space="preserve">
(ประมาณการจาก 1% ของ อสม. อสส. ที่สมัคสินเชื่อคนดีแล้ว (500,000 ราย)  เฉลี่ยสาขาละประมาณ 5 ราย </t>
        </r>
      </text>
    </comment>
  </commentList>
</comments>
</file>

<file path=xl/comments2.xml><?xml version="1.0" encoding="utf-8"?>
<comments xmlns="http://schemas.openxmlformats.org/spreadsheetml/2006/main">
  <authors>
    <author>BAAC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BAAC:</t>
        </r>
        <r>
          <rPr>
            <sz val="9"/>
            <color indexed="81"/>
            <rFont val="Tahoma"/>
            <family val="2"/>
          </rPr>
          <t xml:space="preserve">
ไม่ให้กระทบกำไรสุทธิที่ 8,719 ลบ. เพราะไม่เพียงพอจะรักษาระดับ BIS Ratio </t>
        </r>
      </text>
    </comment>
  </commentList>
</comments>
</file>

<file path=xl/sharedStrings.xml><?xml version="1.0" encoding="utf-8"?>
<sst xmlns="http://schemas.openxmlformats.org/spreadsheetml/2006/main" count="4285" uniqueCount="1558">
  <si>
    <t>คำอธิบายรายละเอียดแผนปฏิบัติงาน (Action Plan)</t>
  </si>
  <si>
    <t xml:space="preserve">หัวข้อ </t>
  </si>
  <si>
    <t>คำอธิบาย</t>
  </si>
  <si>
    <t xml:space="preserve">1. ชื่อโครงการ </t>
  </si>
  <si>
    <t>ระบุชื่อโครงการ</t>
  </si>
  <si>
    <t>2. ระยะเวลาดำเนินโครงการ</t>
  </si>
  <si>
    <t>ระบุช่วงเวลาปีบัญชีที่ดำเนินการตามโครงการ เช่น โครงการดำเนินการปีบัญชี 2568 และมีการกำหนดแล้วเสร็จปี 2570 ให้ระบุ “ปีบัญชี 2568 - 2570”</t>
  </si>
  <si>
    <t>3. ส่วนงานรับผิดชอบหลัก</t>
  </si>
  <si>
    <t>ระบุส่วนงานที่รับผิดชอบโครงการ</t>
  </si>
  <si>
    <t>4. ตัวชี้วัด/ค่าเป้าหมาย SO</t>
  </si>
  <si>
    <t>ระบุตัวชี้วัดและค่าเป้าหมายของวัตถุประสงค์เชิงยุทธศาสตร์ตามแผนวิสาหกิจ ที่โครงการสนับสนุน</t>
  </si>
  <si>
    <t>5. ยุทธศาสตร์</t>
  </si>
  <si>
    <t>ระบุชื่อยุทธศาสตร์ที่โครงการสนับสนุน</t>
  </si>
  <si>
    <t>6. กลยุทธ์</t>
  </si>
  <si>
    <t>ระบุชื่อกลยุทธ์ที่โครงการของส่วนงานสนับสนุน</t>
  </si>
  <si>
    <t>7. ตัวชี้วัดกลยุทธ์ (KPI)</t>
  </si>
  <si>
    <t>ระบุตัวชี้วัดและค่าเป้าหมายกลยุทธ์ตามแผนวิสาหกิจ ที่โครงการสนับสนุน</t>
  </si>
  <si>
    <t>8. เหตุผลและความจำเป็นของโครงการ</t>
  </si>
  <si>
    <t>ระบุเหตุผลและความจำเป็นในการจัดทำโครงการ เช่น แก้ไขปัญหาที่เกิดขึ้นของธนาคาร (Pain point) / ยกระดับหรือเพิ่มประสิทธิภาพการทำงานของธนาคาร / สร้างรายได้หรือลดค่าใช้จ่ายของธนาคาร</t>
  </si>
  <si>
    <t>9. วัตถุประสงค์โครงการ</t>
  </si>
  <si>
    <t>ระบุเป้าหมายที่ต้องการจากการดำเนินโครงการ</t>
  </si>
  <si>
    <t>10. ประโยชน์ที่คาดว่าจะได้รับ</t>
  </si>
  <si>
    <t>ระบุประโยชน์ที่คาดว่าจะได้รับหลังจากที่โครงการแล้วเสร็จ โดยต้องสอดคล้องกับวัตถุประสงค์ เหตุผลและความจำเป็นของโครงการ</t>
  </si>
  <si>
    <t>11. รายละเอียดงบประมาณ</t>
  </si>
  <si>
    <t>หมายถึง งบประมาณทั้งงบพัฒนาและงบลงทุน ที่ใช้ในการดำเนินการตลอดระยะเวลาดำเนินการตามโครงการ</t>
  </si>
  <si>
    <t xml:space="preserve">12. ผลผลิต (Output) </t>
  </si>
  <si>
    <t>ระบุผลผลิตหรือผลที่เกิดขึ้นโดยตรงจากการดำเนินโครงการ/กิจกรรมแล้วเสร็จ</t>
  </si>
  <si>
    <t xml:space="preserve">13. ผลลัพธ์ (Outcome) : </t>
  </si>
  <si>
    <t>ระบุผลลัพธ์จากการดำเนินงานที่เป็นเป้าหมายสุดท้ายของโครงการ ซึ่งเป็นผลที่เกิดขึ้นจากผลผลิต (Output) โดยระบุเป็นเชิงปริมาณและผลเชิงคุณภาพ</t>
  </si>
  <si>
    <t>14. ตัวชี้วัดนำ (Leading Indicator)</t>
  </si>
  <si>
    <t>หมายถึง ตัวชี้วัดระหว่างกระบวนการ ที่นำไปสู่การติดตามหรือคาดการณ์เพื่อนำไปสู่ผลลัพธ์ของตัวชี้วัดตาม</t>
  </si>
  <si>
    <t>15. ตัวชี้วัดตาม (Lagging Indicator)</t>
  </si>
  <si>
    <t>หมายถึง ตัวชี้วัดที่แสดงถึงผลลัพธ์สุดท้ายของโครงการ</t>
  </si>
  <si>
    <t xml:space="preserve">16. ตัวชี้วัด Trigger Point </t>
  </si>
  <si>
    <t>ระบุตัวชี้วัดที่ส่งสัญญาณให้เห็นถึงตัวชี้วัดผลลัพธ์หรือตัวชี้วัด Lagging ไม่เป็นไปตามเป้าหมาย</t>
  </si>
  <si>
    <t xml:space="preserve">17. ค่าเป้าหมาย Trigger Point </t>
  </si>
  <si>
    <t>ระบุค่าระดับความเสี่ยงที่เกินยอมรับได้ (Early Warning)</t>
  </si>
  <si>
    <t>18. กิจกรรม</t>
  </si>
  <si>
    <t>ระบุกิจกรรมที่ต้องดำเนินการ โดยความละเอียดของกิจกรรมที่ระบุควรจำแนกกิจกรรมให้สามารถเข้าใจได้ง่าย สะดวกต่อการดำเนินงาน สามารถนำไปปฏิบัติและติดตาม ประเมินผลได้</t>
  </si>
  <si>
    <t>19. ผลลัพธ์ของกิจกรรม</t>
  </si>
  <si>
    <t>ระบุผลลัพธ์ที่ได้จากการดำเนินงานของแต่ละกิจกรรม</t>
  </si>
  <si>
    <t>20. ผู้รับผิดชอบรายกิจกรรม</t>
  </si>
  <si>
    <t xml:space="preserve">ระบุชื่อส่วนงานที่รับผิดชอบในการดำเนินการในแต่ละกิจกรรม </t>
  </si>
  <si>
    <t>21. น้ำหนัก</t>
  </si>
  <si>
    <t>ระบุค่าน้ำหนักในแต่ละกิจกรรม โดยแต่ละกิจกรรมของโครงการ รวมกันให้ได้ 100% โดยพิจารณาจากความสำคัญ ความยากง่าย รวมถึงการใช้ทรัพยากรในการดำเนินการ</t>
  </si>
  <si>
    <t>22. ระยะเวลาดำเนินงาน</t>
  </si>
  <si>
    <t xml:space="preserve">กำหนดช่วงเวลาในการดำเนินงานกิจกรรมในปีบัญชี พร้อมกำหนดค่าน้ำหนักการดำเนินงานในแต่ละเดือนตามระดับความสำคัญของกิจกรรมที่ดำเนินงานในแต่ละเดือน </t>
  </si>
  <si>
    <t>ทั้งนี้ น้ำหนักการดำเนินงานในทุกเดือนที่ดำเนินงานของแต่ละกิจกรรมต้องรวมกันให้ได้ 100%</t>
  </si>
  <si>
    <t>23. ตัวชี้วัด/เป้าหมาย</t>
  </si>
  <si>
    <t xml:space="preserve">ระบุตัวชี้วัดพร้อมทั้งเป้าหมายของโครงการ โดยระบุตัวชี้วัดและเป้าหมายทั้งผลผลิต (Output) และผลลัพธ์ (Outcome) ของโครงการ ที่วัดได้ในเชิงปริมาณ </t>
  </si>
  <si>
    <t>และเชิงคุณภาพ ทั้งนี้ โครงการที่ดำเนินการในระยะยาว ให้ระบุเป้าหมายระยะ 5 ปี และโครงการที่ดำเนินการในระยะสั้น ให้ระบุเป้าหมายของปีบัญชี</t>
  </si>
  <si>
    <t>24. ปัจจัยเสี่ยงของโครงการ</t>
  </si>
  <si>
    <t>ระบุปัจจัยเสี่ยงของโครงการ ที่คาดว่าจะส่งผลกระทบต่อเป้าหมายของโครงการ</t>
  </si>
  <si>
    <t>25. มาตรการควบคุมภายใน
ที่มีอยู่ในปัจจุบัน</t>
  </si>
  <si>
    <t>ระบุมาตรการควบคุมภายในที่มีอยู่ในปัจจุบัน</t>
  </si>
  <si>
    <t xml:space="preserve">26. ความเพียงพอของมาตรการควบคุมภายใน </t>
  </si>
  <si>
    <t>ระบุความเพียงพอของมาตรการควบคุมภายในที่มีอยู่ในปัจจุบัน</t>
  </si>
  <si>
    <t>27. ระดับความเสี่ยง</t>
  </si>
  <si>
    <t>ระบุระดับความเสี่ยง (Level)</t>
  </si>
  <si>
    <t>28. แผนจัดการความเสี่ยงเพิ่มเติม</t>
  </si>
  <si>
    <t>ระบุแผนจัดการความเสี่ยงเพิ่มเติม</t>
  </si>
  <si>
    <t>ระยะเวลาดำเนินโครงการ :</t>
  </si>
  <si>
    <t>ปีบัญชี 2568</t>
  </si>
  <si>
    <t>ส่วนงานรับผิดชอบหลัก :</t>
  </si>
  <si>
    <t>พน.</t>
  </si>
  <si>
    <t>ส่วนงานสนับสนุน :</t>
  </si>
  <si>
    <t>SO5_เพิ่มศักยภาพบุคลากรและกระบวนการรองรับการเติบโตทางธุรกิจ</t>
  </si>
  <si>
    <t>เป้าประสงค์ :</t>
  </si>
  <si>
    <t>HCROI ≥ 4.1 เท่า</t>
  </si>
  <si>
    <t>ยุทธศาสตร์ (Strategy) :</t>
  </si>
  <si>
    <t>กลยุทธ์ (Tactic) :</t>
  </si>
  <si>
    <t>ตัวชี้วัดกลยุทธ์ (KPI) :</t>
  </si>
  <si>
    <t>รายละเอียดโครงการ</t>
  </si>
  <si>
    <t>หลักการและเหตุผล :</t>
  </si>
  <si>
    <t>วัตถุประสงค์โครงการ :</t>
  </si>
  <si>
    <t>ประโยชน์ที่คาดว่า
จะได้รับ :</t>
  </si>
  <si>
    <t>รายละเอียดงบประมาณ</t>
  </si>
  <si>
    <t>งบพัฒนา</t>
  </si>
  <si>
    <t>งบลงทุน</t>
  </si>
  <si>
    <t>งบประมาณรวม</t>
  </si>
  <si>
    <t>รวมงบประมาณทั้งสิ้น</t>
  </si>
  <si>
    <t>การวัดผลเป้าหมาย/ตัวชี้วัด</t>
  </si>
  <si>
    <t>ตัวชี้วัด</t>
  </si>
  <si>
    <t>เป้าหมาย</t>
  </si>
  <si>
    <t xml:space="preserve">ผลผลิต (Output) :  </t>
  </si>
  <si>
    <t>ผลลัพธ์ (Outcome) :</t>
  </si>
  <si>
    <t>Leading &amp; Lagging Indicator</t>
  </si>
  <si>
    <t>Leading Indicator :</t>
  </si>
  <si>
    <t>ร้อยละ 100</t>
  </si>
  <si>
    <t>Lagging Indicator :</t>
  </si>
  <si>
    <t>จุดระมัดระวัง (Trigger Point)</t>
  </si>
  <si>
    <r>
      <t>ตัวชี้วัด Trigger Point :</t>
    </r>
    <r>
      <rPr>
        <sz val="12"/>
        <rFont val="TH SarabunPSK"/>
        <family val="2"/>
      </rPr>
      <t xml:space="preserve"> </t>
    </r>
  </si>
  <si>
    <t>เป้าหมาย 
Trigger Point :</t>
  </si>
  <si>
    <t>รายละเอียดของกิจกรรม</t>
  </si>
  <si>
    <r>
      <rPr>
        <sz val="12"/>
        <rFont val="TH SarabunPSK"/>
        <family val="2"/>
      </rPr>
      <t xml:space="preserve"> </t>
    </r>
    <r>
      <rPr>
        <b/>
        <sz val="12"/>
        <rFont val="TH SarabunPSK"/>
        <family val="2"/>
      </rPr>
      <t>กิจกรรม</t>
    </r>
  </si>
  <si>
    <t>ผลลัพธ์ของกิจกรรม</t>
  </si>
  <si>
    <t>ผู้รับผิดชอบ
รายกิจกรรม</t>
  </si>
  <si>
    <t xml:space="preserve">น้ำหนัก </t>
  </si>
  <si>
    <t>ระยะเวลาดำเนินการ ปีบัญชี 2568</t>
  </si>
  <si>
    <t xml:space="preserve">เม.ย. 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</si>
  <si>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</si>
  <si>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</si>
  <si>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</si>
  <si>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</si>
  <si>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</si>
  <si>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</si>
  <si>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</si>
  <si>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</si>
  <si>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ม.ค.</t>
  </si>
  <si>
    <t>ก.พ.</t>
  </si>
  <si>
    <t>มี.ค.</t>
  </si>
  <si>
    <t>รวม</t>
  </si>
  <si>
    <t>1. รวบรวมและวิเคราะห์ข้อมูล</t>
  </si>
  <si>
    <t>2. จัดทำหลักสูตร/ชุดวิชา (สื่อการเรียนรู้)</t>
  </si>
  <si>
    <t>3. ดำเนินการพัฒนาและจัดกิจกรรม</t>
  </si>
  <si>
    <t xml:space="preserve">4. ประเมินและติดตามผล </t>
  </si>
  <si>
    <t>5. สรุปผลการดำเนินโครงการ</t>
  </si>
  <si>
    <t>รายงานผลการดำเนินโครงการ</t>
  </si>
  <si>
    <t>สะสม</t>
  </si>
  <si>
    <t xml:space="preserve"> </t>
  </si>
  <si>
    <t>ความเสี่ยง</t>
  </si>
  <si>
    <t>ปัจจัยเสี่ยงของโครงการ</t>
  </si>
  <si>
    <t>มาตรการควบคุมภายใน
ที่มีอยู่ในปัจจุบัน</t>
  </si>
  <si>
    <t xml:space="preserve">ความเพียงพอของมาตรการควบคุมภายใน </t>
  </si>
  <si>
    <t>ระดับความเสี่ยง</t>
  </si>
  <si>
    <t>แผนจัดการความเสี่ยงเพิ่มเติม (Risk Response)</t>
  </si>
  <si>
    <t>เพียงพอ</t>
  </si>
  <si>
    <t>CANVA</t>
  </si>
  <si>
    <t>คอมพิวเตอร์ Notebook</t>
  </si>
  <si>
    <t>CHATGBT</t>
  </si>
  <si>
    <t xml:space="preserve">ปีบัญชี 2568 </t>
  </si>
  <si>
    <t>ฝ่ายสินเชื่อบุคคล (สบ.)</t>
  </si>
  <si>
    <t>กค.</t>
  </si>
  <si>
    <t xml:space="preserve">SO1_เพิ่มขีดความสามารถทางการแข่งขันทางธุรกิจที่สร้างรายได้ให้กับองค์กร </t>
  </si>
  <si>
    <t>ROA  ≥ ร้อยละ 0.37</t>
  </si>
  <si>
    <t>BIS Ratio ≥ ร้อยละ 12</t>
  </si>
  <si>
    <t>ยุทธศาสตร์ที่ 1 เพิ่มเสถียรภาพทางการเงินที่มั่นคง</t>
  </si>
  <si>
    <t xml:space="preserve">                                                                                                                                                                                                                         </t>
  </si>
  <si>
    <t>รายงานผลการดำเนินงาน</t>
  </si>
  <si>
    <t>ไม่เพียงพอ</t>
  </si>
  <si>
    <t>การวิเคราะห์โครงการและความคุ้มค่าในการดำเนินงานกับการจัดสรรทรัพยากร</t>
  </si>
  <si>
    <t>1. รายละเอียดขั้นตอน/กิจกรรมการดำเนินงาน พร้อมงบประมาณ</t>
  </si>
  <si>
    <t>ขั้นตอน/กิจกรรมการดำเนินงาน</t>
  </si>
  <si>
    <t>ประมาณการงบประมาณ</t>
  </si>
  <si>
    <t>สมมุติฐานในการคำนวนงบประมาณ</t>
  </si>
  <si>
    <t>ไตรมาสที่ 1</t>
  </si>
  <si>
    <t>ไตรมาสที่ 2</t>
  </si>
  <si>
    <t>ไตรมาสที่ 3</t>
  </si>
  <si>
    <t>ไตรมาสที่ 4</t>
  </si>
  <si>
    <t>การจัดจ้างพัสดุ</t>
  </si>
  <si>
    <t>2. ผลกระทบ (Impact) ที่คาดว่าจะได้รับจากแผนงาน/โครงการ</t>
  </si>
  <si>
    <t xml:space="preserve">     2.1 ผลกระทบที่สะท้อนความยั่งยืนและความคุ้มค่าที่เป็นตัวเงิน</t>
  </si>
  <si>
    <t>หน่วย : บาท</t>
  </si>
  <si>
    <t>รายการ</t>
  </si>
  <si>
    <t>ผลประโยชน์ที่เกิดขึ้น</t>
  </si>
  <si>
    <t>หมายเหตุ</t>
  </si>
  <si>
    <t>เป็นเงิน</t>
  </si>
  <si>
    <t xml:space="preserve">     2.2 ผลกระทบที่สะท้อนความยั่งยืนและความคุ้มค่าที่ไม่เป็นตัวเงิน</t>
  </si>
  <si>
    <t xml:space="preserve">ใช่ </t>
  </si>
  <si>
    <t>ไม่ใช่</t>
  </si>
  <si>
    <t>ประโยชน์ที่เกิดขึ้นจากการทำโครงการ
(อธิบายรายละเอียดว่าดีขึ้นกว่าของเดิมอย่างไร)</t>
  </si>
  <si>
    <t>ความพึงพอใจของลูกค้า</t>
  </si>
  <si>
    <t>ü</t>
  </si>
  <si>
    <t>ลดข้อร้องเรียนลูกค้า</t>
  </si>
  <si>
    <t>ปรับปรุงกระบวนการทำงาน</t>
  </si>
  <si>
    <t>(เช่น ลดขั้นตอน ลดรอบเวลา ลดคอขวด)</t>
  </si>
  <si>
    <t>ลดความผิดพลาดในการทำงาน</t>
  </si>
  <si>
    <t>ภาพลักษณ์</t>
  </si>
  <si>
    <t>ความผูกพันพนักงาน</t>
  </si>
  <si>
    <t>สามารถปฏิบัติตามกฎระเบียบภายใน/ภายนอกที่สำคัญ</t>
  </si>
  <si>
    <t>ตอบสนองนโยบายภาครัฐ</t>
  </si>
  <si>
    <t>ความพึงพอใจของคู่ค้า/ผู้ส่งมอบ</t>
  </si>
  <si>
    <t>ความถูกต้อง/ความน่าเชื่อถือของข้อมูล</t>
  </si>
  <si>
    <t>อื่นๆ (ระบุ)</t>
  </si>
  <si>
    <t>ผู้ประสานงานของส่วนงาน</t>
  </si>
  <si>
    <t>ชื่อ-สกุล :</t>
  </si>
  <si>
    <t xml:space="preserve">นิดา กุลจิราพันธ์ </t>
  </si>
  <si>
    <t>เบอร์มือถือ :</t>
  </si>
  <si>
    <t>0652287874</t>
  </si>
  <si>
    <t>ข้อมูลความต้องการด้านทรัพยากรบุคคล</t>
  </si>
  <si>
    <t xml:space="preserve">1. โครงการพัฒนาศักยภาพบุคลากรและเครือข่ายการจัดการความรู้  </t>
  </si>
  <si>
    <t>1. ความต้องการด้านอัตรากำลัง / สมรรถนะ</t>
  </si>
  <si>
    <t>จำนวนบุคลากร (อัตรา)</t>
  </si>
  <si>
    <t>พนักงาน</t>
  </si>
  <si>
    <t>ผู้ปฏิบัติงาน
(พนักงาน Outsource)</t>
  </si>
  <si>
    <t>อื่นๆ</t>
  </si>
  <si>
    <t>ผู้บริหารตั้งแต่ระดับ
ผู้บริหารทีม 10 ขึ้นไป</t>
  </si>
  <si>
    <t>พนักงานระดับปฏิบัติการ (ระดับ 4-9)</t>
  </si>
  <si>
    <t>1.1 บุคลากรที่ต้องการเพื่อมาดำเนินโครงการ</t>
  </si>
  <si>
    <t xml:space="preserve">   1.1 ปี 2568</t>
  </si>
  <si>
    <t>เดิม</t>
  </si>
  <si>
    <t>ใหม่ (เพิ่มเติม)</t>
  </si>
  <si>
    <t xml:space="preserve">   1.2 ปี 2569</t>
  </si>
  <si>
    <t xml:space="preserve">   1.3 ปี 2570</t>
  </si>
  <si>
    <t xml:space="preserve">   1.4 ปี 2571</t>
  </si>
  <si>
    <t>1.2 วุฒิการศึกษา (ที่ต้องการรับบุคลากรใหม่)
(คณะ/สาขาวิชา)</t>
  </si>
  <si>
    <t>จบการศึกษาด้าน HRD</t>
  </si>
  <si>
    <t xml:space="preserve">1.3 ความรู้/ทักษะ/ความสามารถที่จำเป็น </t>
  </si>
  <si>
    <t>เกณฑ์ SE-AM/การจัดทำสื่อวีดิทัศน์</t>
  </si>
  <si>
    <t xml:space="preserve">1.4 ภาระหน้าที่ของตำแหน่งงานใหม่ที่ขอเพิ่ม </t>
  </si>
  <si>
    <t>2.ความเพียงพอของทักษะบุคลากรที่จะบรรลุเป้าหมายโครงการ
(เพียงพอ/ไม่เพียงพอ)</t>
  </si>
  <si>
    <t>3.ทักษะที่ต้องการเพิ่มเติม</t>
  </si>
  <si>
    <t>ทักษะ (ระบุ)</t>
  </si>
  <si>
    <t>ช่องทางของทักษะที่ต้องการเพิ่มเติม (ให้ระบุ มี/ไม่มี)</t>
  </si>
  <si>
    <r>
      <t xml:space="preserve">ยังไม่มีในระบบธนาคาร 
(กรณีไม่มีให้ใส่เครื่องหมาย </t>
    </r>
    <r>
      <rPr>
        <b/>
        <sz val="16"/>
        <color indexed="8"/>
        <rFont val="Wingdings"/>
        <charset val="2"/>
      </rPr>
      <t>ü</t>
    </r>
    <r>
      <rPr>
        <b/>
        <sz val="16"/>
        <color rgb="FF000000"/>
        <rFont val="TH SarabunPSK"/>
        <family val="2"/>
      </rPr>
      <t>)</t>
    </r>
  </si>
  <si>
    <t>Training Roadmap</t>
  </si>
  <si>
    <t>E-Leaning</t>
  </si>
  <si>
    <t>KM/CoPs</t>
  </si>
  <si>
    <t>On-site (จัดอบรม)</t>
  </si>
  <si>
    <t>1. ความรู้ในเกณฑ์ประเมินและการถือใช้</t>
  </si>
  <si>
    <t>(มี/ไม่มี)</t>
  </si>
  <si>
    <t>2. การวิเคราะห์และออกแบบงาน</t>
  </si>
  <si>
    <t>3. การประเมินและติดตามผลการดำเนินงาน</t>
  </si>
  <si>
    <t>1. ความต้องการด้านหลักสูตรการอบรม/ องค์ความรู้ และนวัตกรรมทางเทคโนโลยีสารสนเทศ สำหรับโครงการ</t>
  </si>
  <si>
    <t>ลำดับ</t>
  </si>
  <si>
    <t>รายการ
รายละเอียดหลักสูตรการอบรม/ องค์ความรู้ และนวัตกรรม</t>
  </si>
  <si>
    <t>จำนวน/คน
(ผู้เข้าร่วมอบรม)</t>
  </si>
  <si>
    <t>ความรู้ในการตัดต่อและจัดทำสื่อวีดิทัศน์/คลิป</t>
  </si>
  <si>
    <t>2. ความต้องการด้านระบบ และอุปกรณ์/ครุภัณฑ์ ทางเทคโนโลยีสารสนเทศ สำหรับโครงการ</t>
  </si>
  <si>
    <t>2.1 ประเภท Hardware</t>
  </si>
  <si>
    <t>รายการ
ระบบ และอุปกรณ์/ครุภัณฑ์</t>
  </si>
  <si>
    <t>จำนวน
(โปรดระบุหน่วยนับ)</t>
  </si>
  <si>
    <t>หมายเหตุ เช่น เครื่องคอมพิวเตอร์แม่ข่าย (Server), เครื่องคอมพิวเตอร์ส่วนบุคคล (PC), เครื่องพิมพ์ (Printer) เป็นต้น</t>
  </si>
  <si>
    <t>2.2 ประเภท Software</t>
  </si>
  <si>
    <t>2.3 อื่น ๆ</t>
  </si>
  <si>
    <t>ผู้รับผิดชอบ</t>
  </si>
  <si>
    <t>ผลการดำเนินงาน</t>
  </si>
  <si>
    <t>-</t>
  </si>
  <si>
    <t>ตารางอธิบายผลกระทบจากเหตุการณ์ (Impact)</t>
  </si>
  <si>
    <t>ระดับ
(Level)</t>
  </si>
  <si>
    <t>ด้านการเงิน (Financial: F)</t>
  </si>
  <si>
    <t>ด้านการดำเนินงาน (Operational: O)</t>
  </si>
  <si>
    <t xml:space="preserve">ด้านภาพลักษณ์ชื่อเสียง (Reputation: R) </t>
  </si>
  <si>
    <t>ด้านกฎหมายและข้อบังคับ (Legal and Compliance: L)</t>
  </si>
  <si>
    <t>คำจำกัดความ (Definition)</t>
  </si>
  <si>
    <t>ผลกระทบต่อกำไรสุทธิ</t>
  </si>
  <si>
    <t>ผลกระทบด้านสภาพคล่อง</t>
  </si>
  <si>
    <t>ระยะเวลาการจัดการข่าว</t>
  </si>
  <si>
    <t>ข้อร้องเรียนในเรื่องเดียวกันจากลูกค้าผ่าน Call Center ของธนาคารที่กระทบกับภาพลักษณ์และชื่อเสียง</t>
  </si>
  <si>
    <t>โอกาสและความน่าจะเป็น
(Opportunity and Probability)</t>
  </si>
  <si>
    <t>ความถี่
(Frequency)</t>
  </si>
  <si>
    <t>5
สูง
(High)</t>
  </si>
  <si>
    <t>กำไรสุทธิลดลงมากกว่าร้อยละ 3</t>
  </si>
  <si>
    <t>อัตราส่วนสภาพคล่องต่อเงินฝากรวม 
น้อยกว่า ร้อยละ 9</t>
  </si>
  <si>
    <t>ส่งผลกระทบต่อการดำเนินธุรกรรมสำคัญของธนาคารและสามารถกู้คืนระบบได้เกินระยะเวลา MTPD โดยใช้แผน BCP/DRP ระหว่างที่มีการกู้คืนระบบ</t>
  </si>
  <si>
    <t>บริหารจัดการได้โดยใช้เวลามากกว่า 4 วัน</t>
  </si>
  <si>
    <t>บริหารจัดการได้โดยใช้เวลามากกว่า 10 วัน</t>
  </si>
  <si>
    <t>ไม่ปฏิบัติตามกฎระเบียบหรือข้อบังคับหรือกฎหมายหรือสัญญาหรือข้อตกลง และมีผลตามมาในทางปฏิบัติที่รุนแรง ถูกฟ้องร้องดำเนินคดี ก่อให้เกิดความเสียหายด้านการเงิน</t>
  </si>
  <si>
    <t>มีโอกาสเกิดขึ้นสูง 
(มากกว่า 50%)</t>
  </si>
  <si>
    <t>ภายใน 1 เดือน เกิดขึ้นมากกว่าหรือเท่ากับ 1 ครั้ง</t>
  </si>
  <si>
    <t>4
ค่อนข้างสูง
(Nearly High)</t>
  </si>
  <si>
    <t>กำไรสุทธิลดลงร้อยละ 2-3</t>
  </si>
  <si>
    <t xml:space="preserve">อัตราส่วนสภาพคล่องต่อเงินฝากรวม 
ร้อยละ 9-9.99
</t>
  </si>
  <si>
    <t>บริหารจัดการได้ภายใน 4 วัน</t>
  </si>
  <si>
    <t>บริหารจัดการได้ภายใน 10 วัน</t>
  </si>
  <si>
    <t>ไม่ปฏิบัติตามกฎระเบียบหรือข้อบังคับหรือกฎหมายหรือสัญญาหรือข้อตกลง และมีผลตามมาในทางปฏิบัติที่รุนแรง ก่อให้เกิดความเสียหายด้านการเงินแต่ไม่ถูกฟ้องร้องดำเนินคดี</t>
  </si>
  <si>
    <t>มีโอกาสเกิดขึ้นค่อนข้างสูง
(31 - 50%)</t>
  </si>
  <si>
    <t>ภายใน 1 ไตรมาส เกิดขึ้นมากกว่าหรือเท่ากับ 1 ครั้ง</t>
  </si>
  <si>
    <t>3
ปานกลาง
(Medium)</t>
  </si>
  <si>
    <t>กำไรสุทธิลดลง ร้อยละ  1-2</t>
  </si>
  <si>
    <t xml:space="preserve">อัตราส่วนสภาพคล่องต่อเงินฝากรวม 
ร้อยละ 10-10.99
</t>
  </si>
  <si>
    <t>บริหารจัดการได้ภายใน 3 วัน</t>
  </si>
  <si>
    <t>บริหารจัดการได้ภายใน 5 วัน</t>
  </si>
  <si>
    <t>ปฏิบัติตามกฎระเบียบหรือข้อบังคับหรือกฎหมายหรือสัญญาหรือข้อตกลงแต่ไม่ครบถ้วน  ไม่ถูกฟ้องร้องดำเนินคดี ไม่ก่อให้เกิดความเสียหายด้านการเงิน และต้องชี้แจงต่อหน่วยงานกำกับดูแล</t>
  </si>
  <si>
    <t>มีโอกาสเกิดขึ้นได้ในบางครั้ง
(11 - 30%)</t>
  </si>
  <si>
    <t>ภายใน 1 ปี เกิดขึ้นมากกว่าหรือเท่ากับ 1 ครั้ง</t>
  </si>
  <si>
    <t>2
ค่อนข้างต่ำ
(Nearly Low)</t>
  </si>
  <si>
    <t>กำไรสุทธิลดลงไม่เกินร้อยละ 1</t>
  </si>
  <si>
    <t xml:space="preserve">อัตราส่วนสภาพคล่องต่อเงินฝากรวม
 ร้อยละ 11-11.99
</t>
  </si>
  <si>
    <t>ส่งผลกระทบต่อการดำเนินธุรกรรมสำคัญของธนาคารและ สามารถกู้คืนระบบได้ไม่เกินระยะเวลา RTO โดยไม่ใช้แผน BCP/DRP ระหว่างที่มีการกู้คืนระบบ</t>
  </si>
  <si>
    <t>บริหารจัดการได้ภายใน 2 วัน</t>
  </si>
  <si>
    <t>ปฏิบัติตามกฎระเบียบหรือข้อบังคับหรือกฎหมายหรือสัญญาหรือข้อตกลงแต่ไม่ครบถ้วน  ไม่ถูกฟ้องร้องดำเนินคดี ไม่ก่อให้เกิดความเสียหายด้านการเงิน และไม่ต้องชี้แจงต่อหน่วยงานกำกับดูแล</t>
  </si>
  <si>
    <t>แทบจะไม่มีโอกาสเกิดขึ้น
(6 - 10%)</t>
  </si>
  <si>
    <t>มากกว่า 1 ปี แต่ไม่เกิน 3 ปี เกิดขึ้นมากกว่าหรือเท่ากับ 1 ครั้ง</t>
  </si>
  <si>
    <t>1
ต่ำ
(Low)</t>
  </si>
  <si>
    <t>ไม่มีผลกระทบต่อกำไรสุทธิ</t>
  </si>
  <si>
    <t>อัตราส่วนสภาพคล่องต่อเงินฝากรวม ตั้งแต่ ร้อยละ 12 ขึ้นไป</t>
  </si>
  <si>
    <t>ไม่ส่งผลกระทบต่อการดำเนินธุรกรรมสำคัญของธนาคาร</t>
  </si>
  <si>
    <t>บริหารจัดการได้ภายใน 1 วัน</t>
  </si>
  <si>
    <t>ปฏิบัติตามกฎหมายหรือกฎระเบียบหรือข้อบังคับหรือสัญญาหรือข้อตกลง</t>
  </si>
  <si>
    <t>เกิดขึ้นได้ยากมาก
(น้อยกว่าหรือเท่ากับ 5%)</t>
  </si>
  <si>
    <t>เหตุการณ์นี้ไม่เคยเกิดขึ้น หรือ มากกว่า 3 ปี เกิดขึ้นมากกว่าหรือเท่ากับ 1 ครั้ง</t>
  </si>
  <si>
    <t>ด้านขอบเขต</t>
  </si>
  <si>
    <t>ด้านคุณภาพ</t>
  </si>
  <si>
    <t>ด้านระยะเวลา</t>
  </si>
  <si>
    <t>ด้านต้นทุน</t>
  </si>
  <si>
    <t>การเปลี่ยนแปลงขอบเขตงานส่งผลกระทบในระดับรุนแรงและอาจส่งผลให้โครงการล้มเหลว</t>
  </si>
  <si>
    <t>มีผลกระทบรุนแรงมาก ยอมรับไม่ได้ต้องแก้ไขทันที และอาจส่งผลให้โครงการล้มเหลว</t>
  </si>
  <si>
    <t xml:space="preserve">เพิ่มขึ้นตั้งแต่ร้อยละ 20 
ของเวลาที่ประมาณการไว้
</t>
  </si>
  <si>
    <t>เพิ่มขึ้นตั้งแต่ร้อยละ 40 
ของงบประมาณที่ประมาณการไว้</t>
  </si>
  <si>
    <t>การเปลี่ยนแปลงขอบเขตงานส่งผลกระทบในพื้นที่ส่วนใหญ่ เกิดผลกระทบจนไม่สามารถยอมรับได้</t>
  </si>
  <si>
    <t>มีผลกระทบมาก ยอมรับไม่ได้ต้องแก้ไข</t>
  </si>
  <si>
    <t>เพิ่มขึ้นตั้งแต่ร้อยละ 10 - 19 
ของเวลาที่ประมาณการไว้</t>
  </si>
  <si>
    <t>เพิ่มขึ้นตั้งแต่ร้อยละ 20 - 39 
ของงบประมาณที่ประมาณการไว้</t>
  </si>
  <si>
    <t>การเปลี่ยนแปลงขอบเขตงานส่งผลกระทบในพื้นที่ส่วนใหญ่ อาจมีผลกระทบต่อต้นทุนและระยะเวลา</t>
  </si>
  <si>
    <t>มีผลกระทบปานกลาง แก้ไขบางส่วน</t>
  </si>
  <si>
    <t>เพิ่มขึ้นตั้งแต่ร้อยละ 5 - 9 
ของเวลาที่ประมาณการไว้</t>
  </si>
  <si>
    <t>เพิ่มขึ้นตั้งแต่ร้อยละ 10 - 19 
ของค่างบประมาณที่ประมาณการไว้</t>
  </si>
  <si>
    <t>การเปลี่ยนแปลงขอบเขตงานส่งผลกระทบในพื้นที่ส่วนน้อย อยู่ในระดับที่ยอมรับได้</t>
  </si>
  <si>
    <t>มีผลกระทบน้อย ยอมรับได้ไม่ต้องแก้ไข</t>
  </si>
  <si>
    <t>เพิ่มขึ้นตั้งแต่ร้อยละ 3 - 4 
ของเวลาที่ประมาณการไว้</t>
  </si>
  <si>
    <t>เพิ่มขึ้นตั้งแต่ร้อยละ 5 - 9 
ของงบประมาณที่ประมาณการไว้</t>
  </si>
  <si>
    <t>การเปลี่ยนแปลงขอบเขตงาน แทบไม่ได้รับผลกระทบ</t>
  </si>
  <si>
    <t>แทบไม่ได้รับผลกระทบ</t>
  </si>
  <si>
    <t>เพิ่มขึ้นน้อยกว่าร้อยละ 3 
ของเวลาที่ประมาณการไว้</t>
  </si>
  <si>
    <t>เพิ่มขึ้นน้อยกว่าร้อยละ 5 
ของงบประมาณที่ประมาณการไว้</t>
  </si>
  <si>
    <t>โอกาสที่จะเกิด (Likelihood)</t>
  </si>
  <si>
    <t>ผลกระทบ
(Impact)</t>
  </si>
  <si>
    <t>1
ต่ำ</t>
  </si>
  <si>
    <t>2
ค่อนข้างต่ำ</t>
  </si>
  <si>
    <t>3
ปานกลาง</t>
  </si>
  <si>
    <t>4
ค่อนข้างสูง</t>
  </si>
  <si>
    <t>5
สูง</t>
  </si>
  <si>
    <t>5 - สูง</t>
  </si>
  <si>
    <t>M5</t>
  </si>
  <si>
    <t>NH10</t>
  </si>
  <si>
    <t>NH15</t>
  </si>
  <si>
    <t>H20</t>
  </si>
  <si>
    <t>H25</t>
  </si>
  <si>
    <t>4 - ค่อนข้างสูง</t>
  </si>
  <si>
    <t>NL4</t>
  </si>
  <si>
    <t>M8</t>
  </si>
  <si>
    <t>NH12</t>
  </si>
  <si>
    <t>NH16</t>
  </si>
  <si>
    <t>3 - ปานกลาง</t>
  </si>
  <si>
    <t>NL3</t>
  </si>
  <si>
    <t>M6</t>
  </si>
  <si>
    <t>M9</t>
  </si>
  <si>
    <t>2 - ค่อนข้างต่ำ</t>
  </si>
  <si>
    <t>L2</t>
  </si>
  <si>
    <t>1 - ต่ำ</t>
  </si>
  <si>
    <t>L1</t>
  </si>
  <si>
    <t>l2</t>
  </si>
  <si>
    <t>เกณฑ์ระดับความเสี่ยง</t>
  </si>
  <si>
    <t>ความหมาย</t>
  </si>
  <si>
    <t>สูง (H: High)</t>
  </si>
  <si>
    <t>(20-25)</t>
  </si>
  <si>
    <t>ความเสี่ยงที่มีความสำคัญสูงมาก จำเป็นต้องได้รับการจัดการทันที</t>
  </si>
  <si>
    <t>ค่อนข้างสูง (NH: Nearly High)</t>
  </si>
  <si>
    <t>(10-16)</t>
  </si>
  <si>
    <t>ความเสี่ยงที่มีความสำคัญสูง จะต้องได้รับการจัดการในลำดับถัดมา</t>
  </si>
  <si>
    <t>ปานกลาง (M: Medium)</t>
  </si>
  <si>
    <t>(5-9)</t>
  </si>
  <si>
    <t>ความเสี่ยงที่มีความสำคัญ และต้องติดตามการปฏิบัติตามมาตรการจัดการความเสี่ยงที่ดำเนินการอยู่ในปัจจุบันอย่างเคร่งครัด</t>
  </si>
  <si>
    <t>ค่อนข้างต่ำ (NL: Nearly Low)</t>
  </si>
  <si>
    <t>(3-4)</t>
  </si>
  <si>
    <t>ความเสี่ยงที่มีความสำคัญน้อย อยู่ในระดับที่ผู้บริหารยอมรับได้ แต่ต้องติดตามอย่างสม่ำเสมอ</t>
  </si>
  <si>
    <t>ต่ำ (L: Low)</t>
  </si>
  <si>
    <t>(1-2)</t>
  </si>
  <si>
    <t>ความเสี่ยงที่มีความสำคัญน้อย อยู่ในระดับที่ผู้บริหารยอมรับได้</t>
  </si>
  <si>
    <t xml:space="preserve">แหล่งอ้างอิง: 1) ISO 31000:2009 Guide Line  และ 2) Project Management Institution (PMI) </t>
  </si>
  <si>
    <t>ชื่อโครงการ</t>
  </si>
  <si>
    <t>SP68-5 โครงการยกระดับการสร้างความสัมพันธ์ของลูกค้า (ลูกค้าเดิม)</t>
  </si>
  <si>
    <t>ปีบัญชี 2568 (กรณีที่โครงการดำเนินการมากกว่า 1 ปีให้ระบุ เช่น ปีบัญชี 2568-2569 หรือ ปีบัญชี 2568-2570</t>
  </si>
  <si>
    <t>งฝ. กค.</t>
  </si>
  <si>
    <t>พส. สอ. จพ. ธต. ธญ. ธง. ธป</t>
  </si>
  <si>
    <t>วัตถุประสงค์เชิงยุทธศาสตร์ (SO) :</t>
  </si>
  <si>
    <t>Cost of Deposit ≤ ร้อยละ 1.19</t>
  </si>
  <si>
    <t>กลยุทธ์ที่_2_จัดหาเงินทุนให้เพียงพอด้วยต้นทุนที่เหมาะสม</t>
  </si>
  <si>
    <t>2.1_อัตราต้นทุนเงินรับฝาก (Deposit Cost) ≤ ร้อยละ 1.19</t>
  </si>
  <si>
    <t>2.2_เงินรับฝากเติบโต 50,000 ลบ.</t>
  </si>
  <si>
    <t>1. เพื่อให้ธนาคารมีเงินทุนเพียงพอต่อการดำเนินธุรกิจกธนาคาร</t>
  </si>
  <si>
    <t>2. เพื่อสร้างสัมพันธ์และรักษาฐานลูกค้าเงินฝากของธนาคารทุกประเภทลูกค้า</t>
  </si>
  <si>
    <t>1. เพื่อสร้างสัมพันธ์และรักษาฐานลูกค้าเงินฝากของธนาคารกลุ่มลูกค้าบุคคลทั่วไป/เกษตรกร ภาครัฐ และนิติบุคคล</t>
  </si>
  <si>
    <t>ประโยชน์ที่คาดว่า
จะได้รับ:</t>
  </si>
  <si>
    <t>ธนาคารมีเงินฝากเติบโต สำหรับลูกค้ารายเดิม จำนวน 48,300 ลบ. ดังนี้
- เงินฝากบุคคลทั่วไป/เกษตรกร รายเดิม เติบโตเพิ่ม 43,500 ลบ.
- เงินฝากนิติบุคคล รายเดิม เติบโตเพิ่ม 800 ลบ.
- เงินฝากภาครัฐ รายเดิม เติบโตเพิ่ม 4,000 ลบ.</t>
  </si>
  <si>
    <t>2. เพื่อกระตุ้นยอดเงินฝากให้ได้ตามเป้าหมายที่ธนาคารกำหนด</t>
  </si>
  <si>
    <t>กลุ่มลูกค้าบุคคล</t>
  </si>
  <si>
    <t>1. โครงการออกผลิตภัณฑ์ทดแทน เงินฝากโครงการและสลากออมทรัพย์</t>
  </si>
  <si>
    <t>2. โครงการจูงใจการรับฝากลูกค้าเกษตรกรและบุคคลทั่วไป</t>
  </si>
  <si>
    <t xml:space="preserve">   2.1 กิจกรรมวันออมแห่งชาติ/วันสถาปนาธนาคาร</t>
  </si>
  <si>
    <t xml:space="preserve">   2.2 กิจกรรมขับเคลื่อนการใช้บริการ QR Code</t>
  </si>
  <si>
    <t xml:space="preserve">   2.3 กิจกรรมขับเคลื่อนเงินฝากรักษาทรัพย์</t>
  </si>
  <si>
    <t xml:space="preserve">        2.3.1 กิจกรรม "มหกรรมส่งต่อความดีฯ"</t>
  </si>
  <si>
    <t xml:space="preserve">        2.3.2 ประชุมที่ปรึกษากองทุนธนาคารอิสลาม ธ.ก.ส.</t>
  </si>
  <si>
    <t xml:space="preserve">        2.3.3 ศึกษาดูงานการบริการทางการเงินระบบอิสลาม</t>
  </si>
  <si>
    <t xml:space="preserve">        2.3.4 โครงการให้ความรู้ทางการเงินระบบอิสลาม ให้กับส่วนงานภายในและภายนอก</t>
  </si>
  <si>
    <t xml:space="preserve">        2.3.5 โครงการกระตุ้นการรับฝากเงินฝากรักษาทรัพย์</t>
  </si>
  <si>
    <t xml:space="preserve">   2.4 กิจกรรมขับเคลื่อนจูงใจเพื่อเร่งการรับฝากกับส่วนงานภูมิภาค</t>
  </si>
  <si>
    <t xml:space="preserve">   2.5 แผนงานขับเคลื่อนเงินฝากกองทุนทวีสุข</t>
  </si>
  <si>
    <t xml:space="preserve">        2.5.1 กิจกรรมส่งเสริมการออมต่อเนื่องเงินฝากกองทุนทวีสุข</t>
  </si>
  <si>
    <t xml:space="preserve">        2.5.2 กิจกรรมส่งเสริมการรับรู้เงินฝากกองทุนทวีสุข</t>
  </si>
  <si>
    <t xml:space="preserve">        2.5.3 พัฒนาระบบการติดตามข้อมูลผิดปกติเงินฝากกองทุนทวีสุข</t>
  </si>
  <si>
    <t xml:space="preserve">   2.6 แผนงานขับเคลื่อนโครงการโรงเรียนธนาคาร</t>
  </si>
  <si>
    <t xml:space="preserve">        2.6.1 กิจกรรมส่งเสริมการดำเนินงานโครงการโรงเรียนธนาคาร</t>
  </si>
  <si>
    <t xml:space="preserve">        2.6.2 กิจกรรมส่งเสริมการออมเงินโครงการโรงเรียนธนาคาร</t>
  </si>
  <si>
    <t>กลุ่มลูกค้านิติบุคคล</t>
  </si>
  <si>
    <t>3. โครงการขับเคลื่อนเงินฝากลูกค้านิติบุคคล</t>
  </si>
  <si>
    <t xml:space="preserve">    3.1 ขับเคลื่อนการใช้บริการ BAAC Corporate Banking</t>
  </si>
  <si>
    <t xml:space="preserve">    3.2 แผนการขับเคลื่อนเครือข่าย อสม. อสส. สพฉ.</t>
  </si>
  <si>
    <t xml:space="preserve">    3.3 แผนการขับเคลื่อนการทำธุรกรรมนิติบุคคล/ผู้ประกอบการ</t>
  </si>
  <si>
    <t xml:space="preserve">    3.4 แผนพัฒนาระบบสนับสนุนพันธมิตรเพื่อขยายธุรกิจ (แผนร่วมสนับสนุนพัฒนาระบบ Corporate Banking)</t>
  </si>
  <si>
    <t>กลุ่มลูกค้าภาครัฐ</t>
  </si>
  <si>
    <t>4. โครงการบริหารความสัมพันธ์ลูกค้าภาครัฐ</t>
  </si>
  <si>
    <t xml:space="preserve">    4.1 กิจกรรมเวทีเสวนาลูกค้าภาครัฐ</t>
  </si>
  <si>
    <t xml:space="preserve">    4.2 กิจกรรมศึกษาดูงานบริหารภาครัฐระดับสูง</t>
  </si>
  <si>
    <t xml:space="preserve">    4.3 กิจกรรมสร้างสัมพันธ์ลูกค้าภาครัฐต่อเนื่อง</t>
  </si>
  <si>
    <t xml:space="preserve">    4.4 ระบบและโครงการสนับสนุน สปสช.</t>
  </si>
  <si>
    <t>จัดทำโครงการ</t>
  </si>
  <si>
    <t>4 โครงการ</t>
  </si>
  <si>
    <t>เงินฝากเติบโต</t>
  </si>
  <si>
    <t>48,300 ลบ.</t>
  </si>
  <si>
    <t xml:space="preserve">  - บุคคลทั่วไป/เกษตรกร</t>
  </si>
  <si>
    <t>43,500 ลบ.</t>
  </si>
  <si>
    <t xml:space="preserve">  - นิติบุคคล</t>
  </si>
  <si>
    <t>800 ลบ.</t>
  </si>
  <si>
    <t xml:space="preserve">  - ภาครัฐ</t>
  </si>
  <si>
    <t>4,000 ลบ.</t>
  </si>
  <si>
    <t>ระดับความพึงพอใจของลูกค้าสร้างคุณค่า</t>
  </si>
  <si>
    <t>Leading Indicator</t>
  </si>
  <si>
    <t>Lagging Indicator</t>
  </si>
  <si>
    <r>
      <t>ตัวชี้วัด Trigger Point :</t>
    </r>
    <r>
      <rPr>
        <sz val="12"/>
        <color theme="1"/>
        <rFont val="TH SarabunPSK"/>
        <family val="2"/>
      </rPr>
      <t xml:space="preserve"> </t>
    </r>
  </si>
  <si>
    <t>เงินฝากเติบโต (ลูกค้าเก่า)</t>
  </si>
  <si>
    <t>&lt; 48,500 ลบ.</t>
  </si>
  <si>
    <t>&lt; 43,500 ลบ.</t>
  </si>
  <si>
    <t>&lt; 800 ลบ.</t>
  </si>
  <si>
    <t>&lt; 4,000 ลบ.</t>
  </si>
  <si>
    <t>กิจกรรม</t>
  </si>
  <si>
    <t>กลุ่มลูกค้าบุคคลธรรมดา</t>
  </si>
  <si>
    <t xml:space="preserve">   1.1 แผนงานออกผลิตภัณฑ์ทดแทนเงินฝากโครงการ</t>
  </si>
  <si>
    <t xml:space="preserve">1) จัดทำข้อมูล/รวบรวมข้อมูล/ออกแบบผลิตภัณฑ์/ออกแบบระบบ    </t>
  </si>
  <si>
    <t>บันทึกนำเสนอผู้บริหารส่วนงาน</t>
  </si>
  <si>
    <t xml:space="preserve">งฝ. พส. </t>
  </si>
  <si>
    <t>2) ขอความเห็นชอบ คณะกรรมการนโยบายกลยุทธ์การตลาดนโยบายของธนาคาร</t>
  </si>
  <si>
    <t>บันทึกขอความเห็นชอบ</t>
  </si>
  <si>
    <t>3) กำหนดความต้องการและพัฒนาระบบ</t>
  </si>
  <si>
    <t>บันทึก Change Request</t>
  </si>
  <si>
    <t>งฝ. พส.</t>
  </si>
  <si>
    <t>4) จัดทำสื่อประชาสัมพันธ์</t>
  </si>
  <si>
    <t>สื่อประชาสัมพันธ์</t>
  </si>
  <si>
    <t>งฝ. สอ.</t>
  </si>
  <si>
    <t>5) ขออนุมัติฝ่ายจัดการและแจ้งบันทึกเวียนวิธีปฏิบัติการรับฝาก</t>
  </si>
  <si>
    <t>บันทึกขออนุมัติ/บันทึกเวียนซักซ้อม</t>
  </si>
  <si>
    <t>งฝ.</t>
  </si>
  <si>
    <t>6) สรุปผลเงินฝากโครงการทั้งหมด</t>
  </si>
  <si>
    <t>รายงาน</t>
  </si>
  <si>
    <t xml:space="preserve">   1.2 แผนงานออกผลิตภัณฑ์ทดแทนสลากออมทรัพย์</t>
  </si>
  <si>
    <t xml:space="preserve">งฝ. พส.
</t>
  </si>
  <si>
    <t>3) ขอความเห็นชอบ คณะกรรมการฝ่ายจัดการ</t>
  </si>
  <si>
    <t>4) ขอความเห็นชอบ คณะอนุกรรมการกลั่นกรองของธนาคาร</t>
  </si>
  <si>
    <t xml:space="preserve">5) ขอความเห็นชอบ คณะกรรมการ ธ.ก.ส. </t>
  </si>
  <si>
    <t>6) กำหนดความต้องการ/พัฒนาระบบ</t>
  </si>
  <si>
    <t>7) จัดทำสื่อประชาสัมพันธ์</t>
  </si>
  <si>
    <t>8) ขออนุมัติฝ่ายจัดการและแจ้งบันทึกเวียนวิธีปฏิบัติการรับฝาก</t>
  </si>
  <si>
    <t>9) สรุปผลเงินฝากโครงการทั้งหมด</t>
  </si>
  <si>
    <t>2. โครงการจูงใจการรับฝากลูกค้าเกษตกรและบุคคลทั่วไป</t>
  </si>
  <si>
    <t>1) ประชุมกำหนดแผนงานร่วมกับส่วนงานที่เกี่ยวข้อง</t>
  </si>
  <si>
    <t>รายงานความประชุม/บันทึกช่วยจำ</t>
  </si>
  <si>
    <t xml:space="preserve">งฝ. กค. สอ. </t>
  </si>
  <si>
    <t>2) จัดทำโครงการ</t>
  </si>
  <si>
    <t>เอกสารโครงการ</t>
  </si>
  <si>
    <t>3) ขออนุมัติโครงการและงบประมาณ</t>
  </si>
  <si>
    <t>บันทึกขออนุมัติโครงการ</t>
  </si>
  <si>
    <t xml:space="preserve">งฝ. </t>
  </si>
  <si>
    <t>4) จัดซื้อจัดจ้าง</t>
  </si>
  <si>
    <t>จัดซื้อจัดจ้าง</t>
  </si>
  <si>
    <t>งฝ. จพ.</t>
  </si>
  <si>
    <t>5) ประชาสัมพันธ์กิจกรรม/โครงการ</t>
  </si>
  <si>
    <t>6) ดำเนินการตามกิจกรรม/โครงการ</t>
  </si>
  <si>
    <t>บันทึกเวียน</t>
  </si>
  <si>
    <t>7) รายงานผลการดำเนินงาน</t>
  </si>
  <si>
    <t>สรุปผลการดำเนินงาน</t>
  </si>
  <si>
    <t>1) สำรวจความต้องการของ สนจ./สาขา เกี่ยวกับการจัดกิจกรรมส่งเสริมการตลาด</t>
  </si>
  <si>
    <t>สรุปผลความต้องการ</t>
  </si>
  <si>
    <t>1) ประชุมหารือกับส่วนงานที่จัดกิจกรรมฯ พร้อมกำหนดงบประมาณ และแนวทาง
การดำเนินกิจกรรม</t>
  </si>
  <si>
    <t>รายงานการประชุม/บันทึกช่วยจำ</t>
  </si>
  <si>
    <t>2) ขอความเห็นชอบจำนวนทุน และขออนุมัติจัดกิจกรรมฯ พร้อมงบประมาณ</t>
  </si>
  <si>
    <t>บันทึกขออนุมัติ</t>
  </si>
  <si>
    <t>3) จัดกิจกรรม "มหกรรมส่งต่อความดีฯ</t>
  </si>
  <si>
    <t>รายชื่อผู้ได้รับทุนฯ</t>
  </si>
  <si>
    <t>4) ประกาศรายชื่อผู้ได้รับทุนเดินทางไปพิธีฮัจย์</t>
  </si>
  <si>
    <t>5) รวบรวมเอกสารผู้เดินทาง เพื่อเตรียมข้อมูลจ้างงาน เพื่อพาลูกค้าและพนักงานไปประกอบพิธีฮัจย์</t>
  </si>
  <si>
    <t>เอกสารผู้ได้รับทุนฯ</t>
  </si>
  <si>
    <t>6) รายงานผลการกำหนดราคากลางงานจ้าง เพื่อพาลูกค้าและพนักงานไปประกอบพิธีฮัจย์</t>
  </si>
  <si>
    <t>ราคากลาง</t>
  </si>
  <si>
    <t>7) ขออนุมัติงานจ้าง เพื่อพาลูกค้าและพนักงานไปประกอบพิธีฮัจย์</t>
  </si>
  <si>
    <t xml:space="preserve">        2.3.2 ประชุมที่ปรึกษากองทุนธนาคารอิสลาม ธ.ก.ส. เพื่อขับเคลื่อนการดำเนินงานบริการทางการเงินระบบอิสลามและสนับสนุนกิจกรรมของหลักศาสนาอิสลาม</t>
  </si>
  <si>
    <t xml:space="preserve">1) จัดทำรายงานผลการดำเนินงานกองทุนฯ และประชุมหารือ
ส่วนงานที่เกี่ยวข้อง </t>
  </si>
  <si>
    <t>งฝ. ส่วนงานภายนอก</t>
  </si>
  <si>
    <t>2) จัดทำโครงการและขออนุมัติงบประมาณ</t>
  </si>
  <si>
    <t>3) จัดประชุมที่ปรึกษากองทุนฯ</t>
  </si>
  <si>
    <t>รายงานการประชุม</t>
  </si>
  <si>
    <t>4) สนับสนุนงบประมาณให้แก่ส่วนงานที่เข้าร่วมกิจกรรม</t>
  </si>
  <si>
    <t>เอกสารการสนับสนุนฯ</t>
  </si>
  <si>
    <t>5) ติดตามและรายงานผล</t>
  </si>
  <si>
    <t>บันทึกรายงานผลฯ</t>
  </si>
  <si>
    <t>1) ประชุมหารือร่วมกับส่วนงานที่เกี่ยวข้อง</t>
  </si>
  <si>
    <t>3) ดำเนินโครงการ</t>
  </si>
  <si>
    <t>กิจกรรมสำเร็จ</t>
  </si>
  <si>
    <t>4) สรุปผลโครงการ/ติดตาม/รายงานผล</t>
  </si>
  <si>
    <t xml:space="preserve">        2.3.4 โครงการให้ความรู้ทางการเงินระบบอิสลาม ให้กับส่วนงานภายในและภายนอกเพื่อสนับสนุนการบริการทางการเงินระบบอิสลาม</t>
  </si>
  <si>
    <t>1) ประชุมหารือร่วมกับส่วนงานที่เกี่ยวข้อง/ออกแบบกิจกรรม</t>
  </si>
  <si>
    <t>งฝ. และส่วนงานต่างๆ</t>
  </si>
  <si>
    <t>2) ขออนุมัติโครงการและงบประมาณ</t>
  </si>
  <si>
    <t>3) จัดทำขอบเขตความต้องการ (TOR) เพื่อจัดหาของชำร่วย</t>
  </si>
  <si>
    <t>ร่างขอบเขตความต้องการ</t>
  </si>
  <si>
    <t>ผู้รับจ้าง</t>
  </si>
  <si>
    <t>5) ดำเนินกิจกรรมโครงการ</t>
  </si>
  <si>
    <t>6) สรุปผลโครงการ/ติดตาม/รายงานผล</t>
  </si>
  <si>
    <t>1) หารือและกำหนดหลักเกณฑ์การขับเคลื่อน</t>
  </si>
  <si>
    <t>บันทึกช่วยจำ</t>
  </si>
  <si>
    <t>2) จัดทำข้อมูลและเกณฑ์การให้คะแนนแต่ละตัวชี้วัด</t>
  </si>
  <si>
    <t>รายละเอียดข้อมูล</t>
  </si>
  <si>
    <t>4) แจ้งบันทึกเวียนสาขา</t>
  </si>
  <si>
    <t>บันทึกเวียนแจ้งสาขา</t>
  </si>
  <si>
    <t>ดำเนินกิจกรรม</t>
  </si>
  <si>
    <t>สาขา สนจ. ฝสข.</t>
  </si>
  <si>
    <t>6) ประมวลผลการดำเนินงานและประกาศผล</t>
  </si>
  <si>
    <t>ข้อมูลผลการดำเนินงาน/ประกาศผล</t>
  </si>
  <si>
    <t>7) สรุปผลการดำเนินงาน</t>
  </si>
  <si>
    <t>รายงานสรุปผล</t>
  </si>
  <si>
    <t>1) ขออนุมัติโครงการพร้อมงบประมาณจากฝ่ายจัดการ</t>
  </si>
  <si>
    <t>2) จัดทำบันทึกซักซ้อมการดำเนินงานแจ้งให้ สนจ./สาขา</t>
  </si>
  <si>
    <t>บันทึกซักซ้อม</t>
  </si>
  <si>
    <t>3) รวบรวมและรายงานผลการดำเนินงานของโครงการ</t>
  </si>
  <si>
    <t>4) สรุปผลการดำเนินโครงการและประกาศผลรางวัลแจ้งสาขา</t>
  </si>
  <si>
    <t>1) รวมรวม/วิเคราะห์ข้อมูล</t>
  </si>
  <si>
    <t>ข้อมูล</t>
  </si>
  <si>
    <t>2) ออกแบบกิจกรรม/ออกแบบของชำร่วย</t>
  </si>
  <si>
    <t>รูปแบบกิจกรรม/ของชำร่วย</t>
  </si>
  <si>
    <t>3) ขออนุมัติโครงการ/งบประมาณ</t>
  </si>
  <si>
    <t>4) รายงานจัดซื้อจัดจ้าง</t>
  </si>
  <si>
    <t>5) จัดทำบันทึกซักซ้อมสาขา/ชี้แจงเงื่อนไขโครงการ</t>
  </si>
  <si>
    <t>6) จัดส่งของชำร่วยให้ สนจ./สาขา</t>
  </si>
  <si>
    <t>การจัดส่งของชำร่วย</t>
  </si>
  <si>
    <t>งฝ. สนจ. สาขา</t>
  </si>
  <si>
    <t>7) ติดตามรายงานผลการดำเนินงานโครงการ</t>
  </si>
  <si>
    <t>รายงานผล</t>
  </si>
  <si>
    <t>1) วิเคราะห์ข้อมูล/ออกแบบระบบ</t>
  </si>
  <si>
    <t>ข้อมูลและออกแบบระบบ</t>
  </si>
  <si>
    <t>2) ประชุมหารือแนวทางการพัฒนาระบบร่วมกับ พส.</t>
  </si>
  <si>
    <t>3) พัฒนาระบบร่วมกับ พส.</t>
  </si>
  <si>
    <t>การทดสอบระบบ</t>
  </si>
  <si>
    <t>4) เปิดใช้งานระบบ</t>
  </si>
  <si>
    <t>เปิดใช้งาน</t>
  </si>
  <si>
    <t>1) ขออนุมัติโครงการ พร้อมงบประมาณจากฝ่ายจัดการ</t>
  </si>
  <si>
    <t>2) จัดทำบันทึกแจ้งรายละเอียดโครงการประกวด ฯ</t>
  </si>
  <si>
    <t>บันทึกแจ้งรายละเอียดโครงการ</t>
  </si>
  <si>
    <t>3) ติดตามการรับสมัครและตรวจสอบคุณสมบัติผู้เข้าแข่งขัน</t>
  </si>
  <si>
    <t>ติดตามการรับสมัคร</t>
  </si>
  <si>
    <t>งฝ. สาขา</t>
  </si>
  <si>
    <t>4) รวบรวมผลงานการประกวดและคัดเลือกผลงาน</t>
  </si>
  <si>
    <t>ประมวลผล</t>
  </si>
  <si>
    <t>5) ประกาศผลรางวัล มอบรางวัล</t>
  </si>
  <si>
    <t>ประกาศ</t>
  </si>
  <si>
    <t>6) ติดตามการเบิกค่าใช้จ่าย</t>
  </si>
  <si>
    <t>การติดตาม</t>
  </si>
  <si>
    <t>2) ออมแบบกิจกรรม/ออกแบบของชำร่วย</t>
  </si>
  <si>
    <t>งฝ. สาขา สนจ.</t>
  </si>
  <si>
    <t xml:space="preserve">   3.1 แผนงานขับเคลื่อนการใช้บริการ BAAC Corporate Banking</t>
  </si>
  <si>
    <t xml:space="preserve">1) จัดทำโครงการเสนอขออนุมัติและงบประมาณ </t>
  </si>
  <si>
    <t>บันทึกอนุมัติ</t>
  </si>
  <si>
    <t>2) จัดทำสื่อประชาสัมพันธ์</t>
  </si>
  <si>
    <t>3) บันทึกแจ้งสาขาดำเนินการ</t>
  </si>
  <si>
    <t>บันทึกแจ้งสาขา</t>
  </si>
  <si>
    <t>4) รายงานผลการดำเนินงาน</t>
  </si>
  <si>
    <t>5) สรุปผลการดำเนินงาน</t>
  </si>
  <si>
    <t xml:space="preserve">   3.2 แผนการขับเคลื่อนเครือข่าย อสม. อสส. สพฉ.</t>
  </si>
  <si>
    <t>1) ประสานกลุ่มเครือข่าย</t>
  </si>
  <si>
    <t>2) เข้าร่วมกับส่วนงานภายนอก</t>
  </si>
  <si>
    <t>3) ขออนุมัติโครงการพร้อมงบประมาณ</t>
  </si>
  <si>
    <t>4) ดำเนินกิจกรรม</t>
  </si>
  <si>
    <t>5) สรุปผลรายงานการจัดกิจกรรม</t>
  </si>
  <si>
    <t>รายงานผลกิจกรรม</t>
  </si>
  <si>
    <t>1) รวบรวมข้อมูลหน่วยงาน และผลิตภัณฑ์เงินฝาก สินเชื่อ บริการ /ประชุมหารือ</t>
  </si>
  <si>
    <t>งฝ. กค. ธต. ธญ.</t>
  </si>
  <si>
    <t>2) ส่วนงานที่เกี่ยวข้องเพื่อคัดเลือกหน่วยงาน</t>
  </si>
  <si>
    <t>รายชื่อหน่วยงาน</t>
  </si>
  <si>
    <t xml:space="preserve">3) จัดทำผลิตภัณฑ์เงินฝาก สินเชื่อและบริการ </t>
  </si>
  <si>
    <t>ผลิตภัณฑ์ Package</t>
  </si>
  <si>
    <t xml:space="preserve">4) ทำแผนและจัดทำหนังสือขอเข้าพบผู้บริหาร </t>
  </si>
  <si>
    <t>แผนการนัดหมาย</t>
  </si>
  <si>
    <t>5) แจ้งหน่วยงานและขอเข้าพบผู้บริหารเพื่อเสนอผลิตภัณฑ์</t>
  </si>
  <si>
    <t>6) ติดตามและสรุปผลการดำเนินโครงการ</t>
  </si>
  <si>
    <t xml:space="preserve">1) รวบรวมความต้องการของลูกค้าและคู่เทียบ </t>
  </si>
  <si>
    <t>งฝ. บอ.</t>
  </si>
  <si>
    <t>2) ร่วมประชุมหารือพิจารณาความต้องการลูกค้า</t>
  </si>
  <si>
    <t>งฝ. บอ. พส. ธต. ธง. ธป</t>
  </si>
  <si>
    <t>3) ร่วมพิจารณารูปแบบการบริการและผลิตภัณฑ์</t>
  </si>
  <si>
    <t xml:space="preserve">4) ร่วมกำหนด เงื่อนไข ขอบเขตการให้บริการ </t>
  </si>
  <si>
    <t>หนังสือขอบเขตงาน</t>
  </si>
  <si>
    <t>5) ร่วมจัดทำทดสอบระบบบริการ</t>
  </si>
  <si>
    <t>หนังสือแจ้งผลทดสอบ</t>
  </si>
  <si>
    <t xml:space="preserve">   4.1 กิจกรรมเวทีเสวนาลูกค้าภาครัฐ</t>
  </si>
  <si>
    <t>1) ประชุมเพื่อกำหนดและวางแผนวัตถุประสงค์ของงานเสวนา</t>
  </si>
  <si>
    <t>2) กำหนดกลุ่มเป้าหมายของลูกค้าหน่วยงานภาครัฐ</t>
  </si>
  <si>
    <t>หลักเกณฑ์ฯ</t>
  </si>
  <si>
    <t>3) การเลือกสถานที่การจัดเสวนา</t>
  </si>
  <si>
    <t>สถานที่</t>
  </si>
  <si>
    <t>4) บันทึกขออนุมัติหลักการและกรอบงบประมาณ</t>
  </si>
  <si>
    <t>บันทึกข้ออนุมัติ</t>
  </si>
  <si>
    <t>5) นำส่งหนังสือเชิญหน่วยงานภาครัฐเข้าร่วมงานเสวนา</t>
  </si>
  <si>
    <t>หนังสือเชิญ</t>
  </si>
  <si>
    <t>6) ดำเนินการจัดงานเสวนา</t>
  </si>
  <si>
    <t>7) สรุปผลการดำเนินงานเสนอผู้บริหาร</t>
  </si>
  <si>
    <t xml:space="preserve">   4.2 กิจกรรมศึกษาดูงานผู้บริหารภาครัฐระดับสูง</t>
  </si>
  <si>
    <t>1) ประชุมกำหนดหลักเกณฑ์การคัดเลือกหน่วยงานภาครัฐเข้าร่วมกิจกรรม</t>
  </si>
  <si>
    <t>2) กำหนดหัวข้อศึกษาดูงานและคัดเลือกสถานที่</t>
  </si>
  <si>
    <t>3) บันทึกขออนุมัติหลักการและกรอบงบประมาณ</t>
  </si>
  <si>
    <t>4) จัดทำกระบวนการจัดซื้อจัดจ้าง</t>
  </si>
  <si>
    <t>บันทึกจัดซื้อจัดจ้าง</t>
  </si>
  <si>
    <t>งฝ.  จพ.</t>
  </si>
  <si>
    <t>5) จัดทำหนังสือเชิญเข้าร่วมโครงการฯ / หนังสือขออนุมัติหน่วยงานต้นสังกัด</t>
  </si>
  <si>
    <t>6) ดำเนินโครงการศึกษาดูงาน</t>
  </si>
  <si>
    <t xml:space="preserve">   4.3 กิจกรรมสร้างสัมพันธ์ลูกค้าภาครัฐต่อเนื่อง</t>
  </si>
  <si>
    <t>1) ประชุมกำหนดหลักเกณฑ์การดูแลลูกค้าหน่วยงานภาครัฐ / กิจกรรม</t>
  </si>
  <si>
    <t>2) บันทึกขออนุมัติหลักการและกรอบงบประมาณ</t>
  </si>
  <si>
    <t>3) จัดทำกระบวนการจัดซื้อจัดจ้าง</t>
  </si>
  <si>
    <t>4) จัดกิจกรรมหน่วยงานภาครัฐและภาคีเครือข่าย เช่น ออกบูธฯ กิจกรรมสันทนาการ เป็นต้น</t>
  </si>
  <si>
    <t>5) สรุปผลการดำเนินงานเสนอผู้บริหาร</t>
  </si>
  <si>
    <t xml:space="preserve">   4.4 ระบบและโครงการสนับสนุน สปสช.</t>
  </si>
  <si>
    <t>1) เก็บรวบรวมข้อมูลความต้องการพัฒนาระบบสนับสนุน สปสช.</t>
  </si>
  <si>
    <t>หนังสือขอรับการสนับสนุนและความต้องการจาก สปสช.</t>
  </si>
  <si>
    <t xml:space="preserve">3) ประชุมร่วมกับส่วนงานที่เกี่ยวงข้องเพื่อจัดทำแผนการพัฒนาระบบโอนเงิน ฯ 
Smart Transfer </t>
  </si>
  <si>
    <t>4) พัฒนาระบบโอนเงินฯ Smart Transfer</t>
  </si>
  <si>
    <t>ระบบงาน</t>
  </si>
  <si>
    <t>พส.</t>
  </si>
  <si>
    <t>5) ทดสอบระบบงาน</t>
  </si>
  <si>
    <t>ผลการทดสอบ</t>
  </si>
  <si>
    <t>6) ขออนุมัติคณะกรรมการฯ เพื่อนำขึ้นระบบงานฯ ที่พัฒนาเพิ่ม</t>
  </si>
  <si>
    <t>มติ คก.</t>
  </si>
  <si>
    <t xml:space="preserve">คู่แข่งทางการตลาดนำเสนอผลิตภัณฑ์
ที่ให้ผลตอบแทนสูงกว่า
</t>
  </si>
  <si>
    <t>พัฒนาผลิตภัณฑ์ทดแทน
และขับเคลื่อนเงินฝากอย่างต่อเนื่อง</t>
  </si>
  <si>
    <t>"ยังไม่ต้องดำเนินการ"</t>
  </si>
  <si>
    <t>โครงการยกระดับการบริหารสร้างความสัมพันธ์กับลูกค้าสร้างคุณค่า</t>
  </si>
  <si>
    <t>ปีบัญชี 2568 (กรณีที่โครงการดำเนินการมากกว่า 1 ปีให้ระยุ เช่น ปีบัญชี 2568-2569 หรือ ปีบัญชี 2568-2570</t>
  </si>
  <si>
    <t>ยุทธศาสตร์ที่ 3 เพิ่มศักยภาพการแข่งขันลูกค้าสู่การสร้างเกษตรมูลค่าสูง</t>
  </si>
  <si>
    <t xml:space="preserve">เพื่อสนับสนุนให้ลูกค้าธนาคารทำธุรกรรมต่อเนื่องกับธนาคาร รวมถึงเพื่อสร้างความสัมพันธ์อันดีกับลูกค้าจนไปสู่ความภักดีผูกพัน และเพื่อส่งเสริมภาพลักษณ์ของธนาคาร </t>
  </si>
  <si>
    <t xml:space="preserve">1. เพื่อยระดับการสร้างความสัมพันธ์กับลูกค้าให้ใช้บริการกับธนาคารอย่างต่อเนื่อง </t>
  </si>
  <si>
    <t>ลูกค้าใช้บริการอย่างต่อเนื่อง</t>
  </si>
  <si>
    <t xml:space="preserve">1. ค่าใช้จ่ายการจัดกิจกรรมเกี่ยวกับเงินฝาก </t>
  </si>
  <si>
    <t>จำนวนกิจกรรมสร้างคุณค่ารองรับกลุ่มลูกค้า</t>
  </si>
  <si>
    <t>ไม่น้อยกว่า 4 กิจกรรม</t>
  </si>
  <si>
    <t>ระดับความพึงพอใจลูกค้าสร้างคุณค่าของธนาคาร</t>
  </si>
  <si>
    <t xml:space="preserve">โครงการ/กิจกรรมได้รับอนุมัติภายในระยะเวลาที่กำหนด </t>
  </si>
  <si>
    <t>ภายใน ก.ค.</t>
  </si>
  <si>
    <t>ลูกค้าสร้างคุณค่าทำธุรกรรมกับธนาคาร</t>
  </si>
  <si>
    <r>
      <rPr>
        <sz val="12"/>
        <color theme="1"/>
        <rFont val="Times New Roman"/>
        <family val="1"/>
      </rPr>
      <t>≥</t>
    </r>
    <r>
      <rPr>
        <sz val="12"/>
        <color theme="1"/>
        <rFont val="TH SarabunPSK"/>
        <family val="2"/>
      </rPr>
      <t xml:space="preserve"> 80%</t>
    </r>
  </si>
  <si>
    <t>โครงการ/กิจกรรมได้รับอนุมัติล่าช้ากว่าระยะเวลาทีกำหนด</t>
  </si>
  <si>
    <t>ภายใน ส.ค.</t>
  </si>
  <si>
    <r>
      <t>ตัวอย่าง</t>
    </r>
    <r>
      <rPr>
        <b/>
        <sz val="12"/>
        <rFont val="TH SarabunPSK"/>
        <family val="2"/>
      </rPr>
      <t>กิจกรรม</t>
    </r>
  </si>
  <si>
    <t>1. โครงการยกระดับการบริหารสร้างความสัมพันธ์กับลูกค้าสร้างคุณค่า</t>
  </si>
  <si>
    <t xml:space="preserve">ฝ่ายกลยุท์ลูกค้า 
(กค.)
กลุ่มงานบริหารลูกค้าสัมพันธ์ </t>
  </si>
  <si>
    <t xml:space="preserve">    1.1 ทบทวนเกณฑ์/กำหนดกลุ่มลูกค้าเป้าหมายในการสร้างความสัมพันธ์เพื่อคัดกรองข้อมูลลูกค้าสร้างคุณค่าธนาคาร</t>
  </si>
  <si>
    <t xml:space="preserve">เกณฑ์ในการกำหนดกลุ่มลูกค้า </t>
  </si>
  <si>
    <t xml:space="preserve">    1.2  วิเคราะห์ข้อมูลความต้องการ/ความคาดหวัง/พฤติกรรมลูกค้า เพื่อออกแบบกิจกรรมโครงการ</t>
  </si>
  <si>
    <t>ข้อมูลสารสนเทศลูกค้า</t>
  </si>
  <si>
    <t xml:space="preserve">    1.3 ดำเนินการขออนุมัติโครงการ/กิจกรรม</t>
  </si>
  <si>
    <t>โครงการ/กิจกรรมที่ได้รับอนุมัติ</t>
  </si>
  <si>
    <t xml:space="preserve">    1.4 ดำเนินการตามรูปแบบโครงการ/กิจกรรม</t>
  </si>
  <si>
    <t>รูปแบบโครงการ/กิจกรรม</t>
  </si>
  <si>
    <t xml:space="preserve">    1.5 ติดตามประเมินผล</t>
  </si>
  <si>
    <t xml:space="preserve">    1.6 สรุปผลกิจกรรมนำเสนอฝ่ายจัดการที่กำกับดูแล</t>
  </si>
  <si>
    <t>กิจกรรม/โครงการไม่ตอบสนองความต้องการของลูกค้า</t>
  </si>
  <si>
    <t>ประเมินผลกิจกรรม/โครงการทุกกิจกรรมเพื่อนำมาข้อมูลมาทบทวนการดำเนินงาน</t>
  </si>
  <si>
    <t>โครงการสนับสนุนเชิงกลยุทธ์การตลาดเพื่อรองรับการเติบโตลูกค้า</t>
  </si>
  <si>
    <t>ฝ่ายกลยุทธ์ลูกค้า (กค.)</t>
  </si>
  <si>
    <t>งฝ. พส. ส่วนงานภูมิภาค</t>
  </si>
  <si>
    <t xml:space="preserve">เพื่อให้สอดคล้องกับทิศทางการดำเนินงานของธนาคารในการรักษาฐานเงินฝาก และสร้างการใช้บริการอย่างต่อเนื่องในกลุ่มลูกค้าเดิม ให้บรรลุเป้าหมายที่กำหนดไว้ </t>
  </si>
  <si>
    <t>1. เพื่อยกระดับความสัมพันธ์กับลูกค้าปัจจุบันของธนาคาร</t>
  </si>
  <si>
    <t>ประโยชน์ที่คาดว่า</t>
  </si>
  <si>
    <t xml:space="preserve">ลูกค้ายังทำธุรกรรมกับธนาคาร </t>
  </si>
  <si>
    <t xml:space="preserve">2. เพื่อเพิ่มการเติบโตของเงินรับฝาก </t>
  </si>
  <si>
    <t>จะได้รับ:</t>
  </si>
  <si>
    <t xml:space="preserve">การเติบโตของเงินฝากเพิ่มขึ้น </t>
  </si>
  <si>
    <t>1. ค่าส่งเสริมการตลาดสำหรับผลิตภัณฑ์ casa กลุ่มลูกค้าเกษตรกร</t>
  </si>
  <si>
    <t>จำนวนแคมเปญทางการตลาด</t>
  </si>
  <si>
    <t>3,500 ลบ</t>
  </si>
  <si>
    <t xml:space="preserve">แคมเปญฯ </t>
  </si>
  <si>
    <t xml:space="preserve">ระยะเวลาแคมเปญได้รับอนุมัติภายในระยะเวลากำหนด </t>
  </si>
  <si>
    <t>ภายในระยะเวลาที่กำหนดทุกแคมเปญฯ</t>
  </si>
  <si>
    <t xml:space="preserve">แคมเปญทางการตลาดเป็นไปตามเป้าหมายที่กำหนด </t>
  </si>
  <si>
    <t>80% ของแคมเปญ</t>
  </si>
  <si>
    <r>
      <t>ตัวชี้วัด Trigger Point :</t>
    </r>
    <r>
      <rPr>
        <sz val="12"/>
        <color rgb="FF000000"/>
        <rFont val="TH SarabunPSK"/>
        <family val="2"/>
      </rPr>
      <t xml:space="preserve"> </t>
    </r>
  </si>
  <si>
    <t>Trigger Point :</t>
  </si>
  <si>
    <t>รายกิจกรรม</t>
  </si>
  <si>
    <t>1. กลยุทธ์ยกระดับการสร้างความสัมพันธ์ของลูกค้า</t>
  </si>
  <si>
    <t xml:space="preserve">1.1 รวบรวมประเด็นความต้องการในการสนับสนุนเชิงกลยุทธ์ทางการตลาด </t>
  </si>
  <si>
    <t>ประเด็นความต้องการสนับสนุนเชิงกลยุทธ์</t>
  </si>
  <si>
    <t>ฝ่ายกลยุท์ลูกค้า</t>
  </si>
  <si>
    <t>1.2 วิเคราะห์ข้อมูลสารสนเทศ</t>
  </si>
  <si>
    <t>ร่าง กลยุทธ์/แคมเปญ/กิจกรรมส่งเสริมการตลาด</t>
  </si>
  <si>
    <t>(กค.)</t>
  </si>
  <si>
    <t>1.3 ออกแบบวางแผนกลยุทธ์/แคมเปญ/กิจกรรมส่งเสริมการตลาด/กิจกรรมสร้างความจงรักภักดีอย่างต่อเนื่องผ่าน Loyalty Program</t>
  </si>
  <si>
    <t>บันทึกขอความเห็นจากส่วนงานที่เกี่ยวข้อง</t>
  </si>
  <si>
    <t>กลุ่มงาน</t>
  </si>
  <si>
    <t>1.4 ขออนุมัติหลักการพร้อมงบประมาณ</t>
  </si>
  <si>
    <t xml:space="preserve">บันทึกขออนุมัติหลักการพร้อมงบประมาณ </t>
  </si>
  <si>
    <t>กลยุทธ์ลูกค้าบุคคล</t>
  </si>
  <si>
    <t>1.5 ดำเนินการและติดตามผลการดำเนินงาน</t>
  </si>
  <si>
    <t>บันทึกคำชี้แจงและวิธีปฏิบัติ</t>
  </si>
  <si>
    <t>1.6 สรุปผลโครงการ</t>
  </si>
  <si>
    <t>บันทึกสรุปผลการดำเนินงานโครงการ</t>
  </si>
  <si>
    <t>มาตรการควบคุมภายใน</t>
  </si>
  <si>
    <t>ที่มีอยู่ในปัจจุบัน</t>
  </si>
  <si>
    <t>ความเพียงพอของข้อมูลที่ใช้ในการวิเคราะห์เพื่อสนับสนุนกลยุทธ์</t>
  </si>
  <si>
    <t xml:space="preserve">ประชุมหารือร่วมกับส่วนงานที่เกี่ยวข้องเพื่อนำข้อมูลมาวิเคราะห์ได้อย่างครบถ้วน </t>
  </si>
  <si>
    <t>โครงการเช่าระบบและบริหารจัดการสิทธิพิเศษให้กับลูกค้า A-Rewards (SP68-5)</t>
  </si>
  <si>
    <t>ปีบัญชี 2568 - 2569</t>
  </si>
  <si>
    <t xml:space="preserve">เพื่อให้สอดคล้องกับทิศทางการดำเนินงานของธนาคารรักษาฐานเงินฝาก และสร้างการใช้บริการอย่างต่อเนื่องในกลุ่มลูกค้าเดิม ให้บรรลุเป้าหมายที่กำหนดไว้ได้ </t>
  </si>
  <si>
    <t>เพื่อยกระดับความสัมพันธ์กับลูกค้าปัจจุบันของธนาคาร</t>
  </si>
  <si>
    <t xml:space="preserve">เพื่อเพิ่มการเติบโตของเงินรับฝาก </t>
  </si>
  <si>
    <t>1. ค่าเช่าระบบและบริหารจัดการสิทธิเศษ A-Rewards (สัญญา 2 ปี)</t>
  </si>
  <si>
    <t>2. ค่าส่งเสริมการตลาดสำหรับผลิตภัณฑ์ทดแทน เงินฝากโครงการและสลากออมทรัพย์</t>
  </si>
  <si>
    <t>ปริมาณเงินฝากจากลูกค้าในระบบ A-Rewards ปีบัญชี 2568</t>
  </si>
  <si>
    <t>3,000 ล้านบาท</t>
  </si>
  <si>
    <t>จำนวนกิจกรรม</t>
  </si>
  <si>
    <t>3 กิจกรรม</t>
  </si>
  <si>
    <t>กิจกรรมได้รับอนุมัติในระยะเวลาที่กำหนด</t>
  </si>
  <si>
    <t>ภายในระยะเวลาที่กำหนดทุกกิจกรรม</t>
  </si>
  <si>
    <t>โครงการเช่าระบบและบริหารจัดการสิทธิพิเศษให้กับลูกค้า A-Rewards</t>
  </si>
  <si>
    <t>1.3 ออกแบบวางแผนกลยุทธ์/แคมเปญ/กิจกรรมส่งเสริมการตลาด</t>
  </si>
  <si>
    <t xml:space="preserve">โครงการเชื่อมโยงเครือข่ายธุรกิจของลูกค้าหัวขบวน/ผู้ประกอบการ/SME </t>
  </si>
  <si>
    <t>สป. สบ. ธญ. ธต. งฝ.</t>
  </si>
  <si>
    <t xml:space="preserve">การสร้างเครือข่ายหรือการสร้างพันธมิตรทางธุรกิจ เป็นเครื่องมือสำคัญที่สามารถเพิ่มโอกาสในการขยายธุรกิจและขยายตลาดได้อย่างมีประสิทธิภาพ ทำให้ธุรกิจของธนาคารเติบโต รวมถึงเป็นการยกระดับความสัมพันธ์ที่ดีระหว่างลูกค้าและธนาคาร </t>
  </si>
  <si>
    <t xml:space="preserve">1. เพื่อเชื่อมโยงเครือข่ายธุรกิจของลูกค้าหัวขบวน / ผู้ประกอบการ /SME </t>
  </si>
  <si>
    <t xml:space="preserve">2. เพื่อยกระดับความสัมพันธ์ของลูกค้ากับธนาคาร </t>
  </si>
  <si>
    <t>ยกระดับความพึงพอใจของลูกค้า</t>
  </si>
  <si>
    <t>จำนวนกิจกรรม/โครงการสำหรับลูกค้า</t>
  </si>
  <si>
    <t xml:space="preserve">1 กิจกรรม/โครงการ </t>
  </si>
  <si>
    <t>ระดับความพึงพอใจของลูกค้า</t>
  </si>
  <si>
    <t>ลูกค้าสร้างคุณค่า (A-Link)</t>
  </si>
  <si>
    <t>ทำธุรกรรมกับธนาคาร</t>
  </si>
  <si>
    <r>
      <t>≥</t>
    </r>
    <r>
      <rPr>
        <b/>
        <sz val="12"/>
        <color rgb="FF000000"/>
        <rFont val="TH SarabunPSK"/>
        <family val="2"/>
      </rPr>
      <t xml:space="preserve"> 80%</t>
    </r>
  </si>
  <si>
    <t>ตัวอย่างกิจกรรม</t>
  </si>
  <si>
    <t xml:space="preserve">1.โครงการเชื่อมโยงเครือข่ายธุรกิจของลูกค้าหัวขบวน/ผู้ประกอบการ/SME </t>
  </si>
  <si>
    <t xml:space="preserve">กลุ่มงานบริหารลูกค้าสัมพันธ์ </t>
  </si>
  <si>
    <t>SP68-6 โครงการเพิ่มโอกาสและขยายฐานลูกค้าเงินฝาก (ลูกค้าใหม่)</t>
  </si>
  <si>
    <t>พภ. พส. บอ. วพ. บข. ธญ. สป. สบ. บส. บง. ธป.</t>
  </si>
  <si>
    <t>1. เพื่อเพิ่มเงินฝากและขยายฐานลูกค้าเงินฝาก ลูกค้าบุคคลทั่วไป เกษตรกร นิติบุคคล และภาครัฐ</t>
  </si>
  <si>
    <t>2. เพื่อสร้างบุคคลต้นแบบการขายผลิตภัณฑ์และบริการจากหน่วยงานองค์กรภาครัฐ</t>
  </si>
  <si>
    <t>1. เพื่อเพิ่มโอกาสและเพิ่มเงินฝากสำหรับลูกค้ารายใหม่ให้กับธนาคาร</t>
  </si>
  <si>
    <t>1. ธนาคารมีเงินฝากเติบโต จากลูกค้ารายใหม่ จำนวน 1,700 ลบ.</t>
  </si>
  <si>
    <t>2. เพื่อออกผลิตภัณฑ์ใหม่รองรับการขยายกลุ่มลูกค้าบุคคลทั่วไป/เกษตรกร และนิติบุคคล</t>
  </si>
  <si>
    <t>2. ธนาคารสามารถขยายฐานลูกค้ารายใหม่และเพิ่มยอดเงินฝากในกลุ่มลูกค้าบุคคล/เกษตรกร และนิติบุคคล ให้กับธนาคาร ดังนี้</t>
  </si>
  <si>
    <t>3. เพื่อสร้างบุคคลต้นแบบการขายผลิตภัณฑ์และบริการประจำ สนจ.</t>
  </si>
  <si>
    <t xml:space="preserve">   1) เงินฝากบุคคลทั่วไป/เกษตรกร รายใหม่ จำนวน 500 ลบ.</t>
  </si>
  <si>
    <t xml:space="preserve">   2) เงินฝากนิติบุคคล รายใหม่ จำนวน 200 ลบ.</t>
  </si>
  <si>
    <t xml:space="preserve">   3) เงินฝากภาครัฐ รายใหม่ จำนวน 1,000 ลบ.</t>
  </si>
  <si>
    <t>3. ธนาคารมีบุคคลต้นแบบเพื่อเป็นพี่เลี้ยงสอนงานให้กับพนักงานในสังกัด 77 สนจ.</t>
  </si>
  <si>
    <t>1. การออกผลิตภัณฑ์เงินฝาก</t>
  </si>
  <si>
    <t xml:space="preserve">-   </t>
  </si>
  <si>
    <t xml:space="preserve">    1.1 แผนงานพัฒนาผลิตภัณฑ์ใหม่รองรับกลุ่มบุคคลทั่วไป/เกษตรกร</t>
  </si>
  <si>
    <t xml:space="preserve">        - ค่าใช้จ่ายและค่าดำเนินการต่างๆ ระหว่างบริษัทประกันภัย</t>
  </si>
  <si>
    <t xml:space="preserve">    1.2 แผนงานพัฒนาผลิตภัณฑ์ใหม่รองรับกลุ่มนิติบุคคล</t>
  </si>
  <si>
    <t xml:space="preserve"> -   </t>
  </si>
  <si>
    <t xml:space="preserve">        - จัดทำสื่อประชาสัมพันธ์</t>
  </si>
  <si>
    <t xml:space="preserve">    1.3 แผนงานพัฒนาระบบเงินฝาก</t>
  </si>
  <si>
    <t xml:space="preserve">        - พัฒนาโครงสร้างบัญชีเงินฝาก</t>
  </si>
  <si>
    <t>2. โครงการ "เจาะกลุ่ม ชี้เป้า เข้าพบ"</t>
  </si>
  <si>
    <t>3. โครงการ "Smart Sales - Smart Service" (Product Package)</t>
  </si>
  <si>
    <t>1. ผลิตภัณฑ์ใหม่รองรับกลุ่มลูกค้าบุคคลทั่วไป/เกษตรกร และนิติบุคคล</t>
  </si>
  <si>
    <t>2 ผลิตภัณฑ์</t>
  </si>
  <si>
    <t>1,700 ลบ.</t>
  </si>
  <si>
    <t>2. โครงการแสวงหาลูกค้าเงินฝาก</t>
  </si>
  <si>
    <t>2 โครงการ</t>
  </si>
  <si>
    <t>500 ลบ.</t>
  </si>
  <si>
    <t>200 ลบ.</t>
  </si>
  <si>
    <t>1,000 ลบ.</t>
  </si>
  <si>
    <t>เงินฝากเติบโต (ลูกค้าใหม่)</t>
  </si>
  <si>
    <t>&lt; 1,700 ลบ.</t>
  </si>
  <si>
    <t>&lt; 500 ลบ.</t>
  </si>
  <si>
    <t>&lt; 200 ลบ.</t>
  </si>
  <si>
    <t>&lt; 1,000 ลบ.</t>
  </si>
  <si>
    <t xml:space="preserve">   1.1 แผนงานพัฒนาผลิตภัณฑ์ใหม่รองรับกลุ่มบุคคลทั่วไป/เกษตรกร</t>
  </si>
  <si>
    <t>งฝ. พภ. พส. บอ. วพ. บข. บส. บง. ธป.</t>
  </si>
  <si>
    <t>2) ขอความเห็นชอบ คณะกรรมการนโยบายกลยุทธ์การตลาดของธนาคาร</t>
  </si>
  <si>
    <t>6) เปิดรับฝาก</t>
  </si>
  <si>
    <t>เปิดรับฝาก</t>
  </si>
  <si>
    <t>7) ติดตามผลการดำเนินงาน</t>
  </si>
  <si>
    <t xml:space="preserve">   1.2 แผนงานพัฒนาผลิตภัณฑ์ใหม่รองรับกลุ่มนิติบุคคล</t>
  </si>
  <si>
    <t xml:space="preserve">   1.3 แผนงานพัฒนาระบบเงินฝาก</t>
  </si>
  <si>
    <t>1) วิเคราะห์และออกแบบความต้องการระบบเงินฝาก</t>
  </si>
  <si>
    <t>2) กำหนดความต้องการในการพัฒนาระบบเงินฝาก</t>
  </si>
  <si>
    <t>3) พัฒนาระบบ และ ทดสอบระบบ</t>
  </si>
  <si>
    <t>ผลการดำเนินงานSIT/UAT</t>
  </si>
  <si>
    <t>4) การนำระบบขึ้นใช้จริง</t>
  </si>
  <si>
    <t>วันที่ Go live</t>
  </si>
  <si>
    <t>1) การจัดทำฐานข้อมูลส่วนงานภาครัฐที่ยังไม่เป็นลูกค้า ธ.ก.ส.</t>
  </si>
  <si>
    <t>ข้อมูลลูกค้าจาก พส.</t>
  </si>
  <si>
    <t>งฝ. บข. พส.</t>
  </si>
  <si>
    <t>2) ประชุมจัดทำแผนขับเคลื่อนร่วมกับ ฝสข./สนจ.</t>
  </si>
  <si>
    <t>งฝ. ฝสข. สนจ.</t>
  </si>
  <si>
    <t>3) จัดทำแผนการเข้าพบลูกค้า เพื่อนำเสนอผลิตภัณฑ์บริการ (งฝ./ฝสข./สนจ.)</t>
  </si>
  <si>
    <t>แผนการเข้าพบลูกค้า</t>
  </si>
  <si>
    <t>4) จัดทำ Product Package เพื่อนำเสนอขายให้หน่วยงานและภาคีเครือข่าย</t>
  </si>
  <si>
    <t>Product Package</t>
  </si>
  <si>
    <t>5) ดำเนินการเข้าพบลูกค้าตามแผนงาน</t>
  </si>
  <si>
    <t>จำนวนหน่วยงาน</t>
  </si>
  <si>
    <t>6) ติดตามผลหลังเข้าพบหน่วยงานและภาคีเครือข่าย</t>
  </si>
  <si>
    <t>รายงานการติดตามผล</t>
  </si>
  <si>
    <t xml:space="preserve">   (โครงการให้ความรู้พนักงานต้นแบบการขาย 77 จังหวัด)</t>
  </si>
  <si>
    <t>1) ประชุมส่วนงานที่เกี่ยวข้องเพื่อกำหนดหลักสูตรการจัดอบรม</t>
  </si>
  <si>
    <t>งฝ. กค. ธญ. สป. สบ.</t>
  </si>
  <si>
    <t>3) จัดเตรียมสถานที่การจัดอบรม</t>
  </si>
  <si>
    <t>สถานที่อบรม</t>
  </si>
  <si>
    <t>4) จัดทำบันทึกถึง พน.เพื่อเรียกตัวพนักงานเข้ารับการอบรม / บันทึก TE</t>
  </si>
  <si>
    <t>บันทึกโต้ตอบ</t>
  </si>
  <si>
    <t>5) ดำเนินการจัดการอบรมฯ</t>
  </si>
  <si>
    <t>ผลการทดสอบของผู้เข้ารับการอบรม</t>
  </si>
  <si>
    <t>6) สรุปผลการดำเนินงานเสนอผู้บริหาร</t>
  </si>
  <si>
    <t>1. โครงสร้างสถาปัตยกรรมในการพัฒนา</t>
  </si>
  <si>
    <t>หารือแนวทางการพัฒนาระบบร่วมกับ</t>
  </si>
  <si>
    <t xml:space="preserve">   ระบบมีความซับซ้อน</t>
  </si>
  <si>
    <t>2. คู่แข่งทางการตลาดนำเสนอผลิตภัณฑ์</t>
  </si>
  <si>
    <t>พัฒนาผลิตภัณฑ์และเข้าพบ นิติบุคคล ภาครัฐ</t>
  </si>
  <si>
    <t xml:space="preserve">   ที่ให้ผลตอบแทนสูงกว่า</t>
  </si>
  <si>
    <t>SP68-7 โครงการเพิ่มรายได้ FBI และรายได้เงินฝากสงเคราะห์ชีวิตสุทธิ</t>
  </si>
  <si>
    <t>งฝ. พภ. งส. กค.</t>
  </si>
  <si>
    <t>บอ. สบ. สป. ธญ. ปร. ธง. ธต. พธ. บม. ลอ. พส.</t>
  </si>
  <si>
    <t>กลยุทธ์ที่_3_ขยายธุรกิจเพิ่มรายได้ค่าธรรมเนียม</t>
  </si>
  <si>
    <t>3.1_รายได้ FBI  (หมวด 1-5+ประกันภัย+สงช.) 7,323 ลบ.</t>
  </si>
  <si>
    <t>เพื่อขับเคลื่อนงานด้านรายได้ค่าบริการและค่าธรรมเนียม (FBI) ธุรกิจประกันภัย และรายได้เงินฝากสงเคราะห์ชีวิตสุทธิ ให้เป็นไปอย่างมีประสิทธิภาพและประสิทธิผล</t>
  </si>
  <si>
    <t>1. เพื่อเพิ่มรายได้ค่าบริการและค่าธรรมเนียม (FBI) และรายได้เงินฝากสงเคราะห์ชีวิตสุทธิ ให้แก่ธนาคาร</t>
  </si>
  <si>
    <t>1. ธนาคารสามารถเพิ่มรายได้ค่าบริการและค่าธรรมเนียม (FBI)  และรายได้</t>
  </si>
  <si>
    <t xml:space="preserve">   เงินฝากสงเคราะห์ชีวิตสุทธิ เป็นไปตามเป้าหมายที่ธนาคารกำหนด ดังนี้</t>
  </si>
  <si>
    <t xml:space="preserve">   1) รายได้ค่าบริการและค่าธรรมเนียม (FBI) เพิ่มขึ้น จำนวน 5,750 ลบ.</t>
  </si>
  <si>
    <t xml:space="preserve">      (ส่วนงานเจ้าภาพ : งฝ. บอ. สบ. สป. ธญ. พธ. บม. ปร. ธง. ธต. ลอ.)</t>
  </si>
  <si>
    <t xml:space="preserve">   2) รายได้ธุรกิจประกันภัย จำนวน 473 ลบ.</t>
  </si>
  <si>
    <t xml:space="preserve">   3) รายได้เงินฝากสงเคราะห์ชีวิตสุทธิ จำนวน 1,100 ลบ.</t>
  </si>
  <si>
    <t>2. เพื่อเพิ่มโอกาสในการขยายฐานลูกค้าผู้ใช้บริการให้กับธนาคาร</t>
  </si>
  <si>
    <t>2. ธนาคารสามารถขยายฐานลูกค้ารายใหม่เพื่อเพิ่มโอกาสการใช้ผลิตภัณฑ์/</t>
  </si>
  <si>
    <t xml:space="preserve">   บริการด้านอื่น ๆ ของธนาคารมากยิ่งขึ้น</t>
  </si>
  <si>
    <t>3. เพื่อเพิ่มช่องทางการให้บริการที่หลากหลายและสะดวกแก่ลูกค้าผู้ใช้บริการ</t>
  </si>
  <si>
    <t>3. ธนาคารมีช่องทางการให้บริการที่หลากหลาย ทันสมัย ตอบสนองความต้องการ</t>
  </si>
  <si>
    <t xml:space="preserve">   ของลูกค้า</t>
  </si>
  <si>
    <t>งบประมาณกลยุทธ์สนับสนุนการเพิ่มรายได้</t>
  </si>
  <si>
    <t>1. โครงการขับเคลื่อนการเพิ่มรายได้ FBI</t>
  </si>
  <si>
    <t xml:space="preserve">    1.1 โครงการขับเคลื่อนการสร้างรายได้ค่าบริการและค่าธรรมเนียม</t>
  </si>
  <si>
    <t xml:space="preserve">    1.2 โครงการบริการพิสูจน์และยืนยันตัวตนดิจิทัลประเภทผู้ร้องขอข้อมูลและยืนยันตัวตน (Relying Party : RP) ให้กับลูกค้าใหม่ที่ยังไม่เคยมีข้อมูลลูกค้า (CIF)</t>
  </si>
  <si>
    <t>งบประมาณพัฒนาพนักงานขาย</t>
  </si>
  <si>
    <t>2. โครงการจัดทำสื่อการเรียนรู้ด้านรายได้ค่าบริการและค่าธรรมเนียม (FBI)</t>
  </si>
  <si>
    <t>งบประมาณพัฒนาระบบงาน</t>
  </si>
  <si>
    <t>3. โครงการพัฒนาระบบเชื่อมต่อเครือข่ายพันธมิตรทางธุรกิจ</t>
  </si>
  <si>
    <t>1. ขับเคลื่อนผลิตภัณฑ์และบริการ</t>
  </si>
  <si>
    <t>1 โครงการ</t>
  </si>
  <si>
    <t>รายได้ FBI และรายได้เงินสงเคราะห์</t>
  </si>
  <si>
    <t>7,323 ลบ.</t>
  </si>
  <si>
    <t>ชีวิตรับสุทธิ</t>
  </si>
  <si>
    <t>2. กิจกรรมขับเคลื่อนแคมเปญ</t>
  </si>
  <si>
    <t>- แคมเปญ</t>
  </si>
  <si>
    <t xml:space="preserve">  - FBI หมวด 1-5</t>
  </si>
  <si>
    <t>5,750 ลบ.</t>
  </si>
  <si>
    <t>3. พัฒนาระบบรองรับผลิตภัณฑ์/บริการ</t>
  </si>
  <si>
    <t>1 ระบบ</t>
  </si>
  <si>
    <t xml:space="preserve">  - ธุรกิจประกันภัย</t>
  </si>
  <si>
    <t>473 ลบ.</t>
  </si>
  <si>
    <t>4. ปรับปรุงกระบวนการขาย พัฒนาพนักงานขายตามหลัก Market Conduct</t>
  </si>
  <si>
    <t xml:space="preserve">  - รายได้เงินฝากสงเคราะห์ชีวิต</t>
  </si>
  <si>
    <t>1,100 ลบ.</t>
  </si>
  <si>
    <t xml:space="preserve">   และระบบสนับนุนการขาย</t>
  </si>
  <si>
    <t xml:space="preserve">    รับสุทธิ</t>
  </si>
  <si>
    <t>รายได้ FBI และรายได้เงินสงเคราะห์ชีวิตรับสุทธิ</t>
  </si>
  <si>
    <t>&lt; 7,323 ลบ.</t>
  </si>
  <si>
    <t xml:space="preserve">  - รายได้ค่าบริการและค่าธรรมเนียม (FBI) หมวด 1-6</t>
  </si>
  <si>
    <t>&lt; 5,750 ลบ.</t>
  </si>
  <si>
    <t xml:space="preserve">  - รายได้ธุรกิจประกันภัย</t>
  </si>
  <si>
    <t>&lt; 473 ลบ.</t>
  </si>
  <si>
    <t xml:space="preserve">  - รายได้เงินฝากสงเคราะห์ชีวิตรับสุทธิ</t>
  </si>
  <si>
    <t>&lt; 1,100 ลบ.</t>
  </si>
  <si>
    <t>กลยุทธ์สนับสนุนการเพิ่มรายได้</t>
  </si>
  <si>
    <t>1. โครงการขับเคลื่อนรายได้ FBI</t>
  </si>
  <si>
    <t xml:space="preserve">   1.1 โครงการขับเคลื่อนการสร้างรายได้ค่าบริการและค่าธรรมเนียม</t>
  </si>
  <si>
    <t>1) สำรวจข้อมูลการใช้บริการผลิตภัณฑ์ และประมวลผลข้อมูล</t>
  </si>
  <si>
    <t>ข้อมูลการใช้บริการผลิตภัณฑ์</t>
  </si>
  <si>
    <t>2) ประชุมหารือส่วนงานที่เกี่ยวข้อง และกำหนดแนวทางการจัดกิจกรรม</t>
  </si>
  <si>
    <t>งฝ. กค. สอ.</t>
  </si>
  <si>
    <t>3) ขอความเห็นชอบโครงการ</t>
  </si>
  <si>
    <t>5) จัดทำบันทึกเวียนแจ้งส่วนงานภูมิภาค และส่วนงานสำนักงานใหญ่ เพื่อดำเนินการ</t>
  </si>
  <si>
    <t>งฝ. ส่วนงานภูมิภาค</t>
  </si>
  <si>
    <t xml:space="preserve">   และเข้าร่วมกิจกรรม</t>
  </si>
  <si>
    <t>ส่วนงานสำนักงานใหญ่</t>
  </si>
  <si>
    <t>6) ดำเนินกิจกรรม</t>
  </si>
  <si>
    <t>1 กิจกรรม</t>
  </si>
  <si>
    <t xml:space="preserve">7) ติดตามและประมวลผลกิจกรรม </t>
  </si>
  <si>
    <t>รายงานผลการดำเนินงาน FBI</t>
  </si>
  <si>
    <t xml:space="preserve">    1.2 โครงการบริการพิสูจน์และยืนยันตัวตนดิจิทัล ประเภทผู้ร้องขอข้อมูลและยืนยันตัวตน (Relying Party : RP) ให้กับลูกค้าใหม่ที่ยังไม่เคยมีข้อมูลลูกค้า (CIF)</t>
  </si>
  <si>
    <t>1) ประชุมหารือส่วนงานที่เกี่ยวข้องและกำหนดแผนการเปิดใช้งานระบบ</t>
  </si>
  <si>
    <t>งฝ. พส. ปท. ผท.</t>
  </si>
  <si>
    <t>3) จัดทำสื่อประชาสัมพันธ์</t>
  </si>
  <si>
    <t>สอ.</t>
  </si>
  <si>
    <t>4) จัดทำบันทึกซักซ้อมวิธีปฏิบัติสาขา</t>
  </si>
  <si>
    <t>5) ดำเนินโครงการ/ประชาสัมพันธ์</t>
  </si>
  <si>
    <t>ดำเนินโครงการ</t>
  </si>
  <si>
    <t>6) ติดตามและประเมินผล</t>
  </si>
  <si>
    <t>พัฒนาพนักงานขาย</t>
  </si>
  <si>
    <t>1) รวบรวมข้อมูลผลิตภัณฑ์ FBI</t>
  </si>
  <si>
    <t>ข้อมูลการผลิตภัณฑ์</t>
  </si>
  <si>
    <t>2) ประชุมหารือส่วนงานที่เกี่ยวข้อง เพื่อกำหนดรูปแบบสื่อการเรียนรู้</t>
  </si>
  <si>
    <t>บริษัทผู้รับจ้าง</t>
  </si>
  <si>
    <t>3) ออกแบบสื่อการเรียนรู้</t>
  </si>
  <si>
    <t>ต้นแบบสื่อการเรียนรู้</t>
  </si>
  <si>
    <t>4) ขอความเห็นชอบโครงการ</t>
  </si>
  <si>
    <t>5) จัดซื้อจัดจ้าง</t>
  </si>
  <si>
    <t>6) เผยแพร่สื่อการเรียนรู้ผ่านช่องทางที่กำหนด</t>
  </si>
  <si>
    <t>การเผยแพร่สื่อการเรียนรู้</t>
  </si>
  <si>
    <t>งฝ. บริษัทผู้รับจ้าง</t>
  </si>
  <si>
    <t>7) จัดทำบันทึกเวียนแจ้งส่วนงานภูมิภาค และส่วนงานสำนักงานใหญ่ เพื่อใช้เรียนรู้</t>
  </si>
  <si>
    <t>งฝ. สาขา สนจ. ฝสข.</t>
  </si>
  <si>
    <t xml:space="preserve">   เทคนิคการขายผลิตภัณฑ์</t>
  </si>
  <si>
    <t>8) รายงานสรุปผลการรับรู้ของพนักงานขาย</t>
  </si>
  <si>
    <t>พัฒนาระบบงาน</t>
  </si>
  <si>
    <t>1) เสนอการให้บริการกับพันธมิตรทางธุรกิจ</t>
  </si>
  <si>
    <t>หนังสือเสนอการให้บริการ</t>
  </si>
  <si>
    <t>งฝ. พันธมิตร</t>
  </si>
  <si>
    <t>2) ประชุมหารือพันธมิตรและส่วนงานที่เกี่ยวข้อง</t>
  </si>
  <si>
    <t>งฝ. พส. พันธมิตร</t>
  </si>
  <si>
    <t>3) จัดทำรายละเอียดข้อตกลงของผลิตภัณฑ์/บริการ</t>
  </si>
  <si>
    <t>รายละเอียดการพัฒนา</t>
  </si>
  <si>
    <t>5) จัดซื้อจัดจ้างบริษัทผู้พัฒนา</t>
  </si>
  <si>
    <t>6) พัฒนาและทดสอบระบบ</t>
  </si>
  <si>
    <t>ผลการ SIT/UAT</t>
  </si>
  <si>
    <t>งฝ. พส. ทส.</t>
  </si>
  <si>
    <t>7) นำขึ้นระบบ/เปิดให้บริการ</t>
  </si>
  <si>
    <t>วันที่ให้บริการ</t>
  </si>
  <si>
    <t>1. โครงสร้างสถาปัตยกรรมในการพัฒนาระบบมีความซับซ้อน</t>
  </si>
  <si>
    <t>ศึกษารูปแบบธุรกิจของพันธมิตร และผลิตภัณฑ์/บริการ กลุ่มลูกค้า เพื่อนำเสนอแผนธุรกิจให้พันธมิตร</t>
  </si>
  <si>
    <t>2.การจูงใจในการขายผลิตภัณฑ์</t>
  </si>
  <si>
    <t>ประชาสัมพันธ์สื่อสารภายในองค์กร</t>
  </si>
  <si>
    <t>สร้างการรับรู้ให้กับพนักงาน</t>
  </si>
  <si>
    <t xml:space="preserve">โครงการสนับสนุนเชิงกลยุทธ์การตลาดเพิ่มรายได้ FBI </t>
  </si>
  <si>
    <t>สถานการณ์การดำเนินงานด้านรายได้ค่าธรรมเนียมของธนาคารยังไม่สามารถดำเนินงานได้ตามเป้าหมายที่กำหนด อีกทั้งมีภาวะการแข่งขันในตลาดที่ค่อนข้างสูง ทำให้ธนาคารต้องมีการมุ่งเน้นการเพิ่มรายได้ค่าธรรมเนียม เพื่อทำให้ธนาคารมีสถานะทางการเงินที่เข้มแข็ง</t>
  </si>
  <si>
    <t>1.เพื่อเพิ่มรายได้ค่าธรรมเนียมของธนาคาร</t>
  </si>
  <si>
    <t xml:space="preserve">รายได้ค่าธรรมเนียมของธนาคารเพิ่มขึ้น </t>
  </si>
  <si>
    <t xml:space="preserve">1. งบการบูรณาการสื่อสารการตลาด การส่งเสริมการตลาด และกิจกรรมส่งเสริมการขาย </t>
  </si>
  <si>
    <t xml:space="preserve">2 แคมเปญฯ </t>
  </si>
  <si>
    <t>รายได้ FBI หมวด 1-5</t>
  </si>
  <si>
    <t>750 ลบ.</t>
  </si>
  <si>
    <t xml:space="preserve">1. โครงการสนับสนุนเชิงกลยุทธ์การตลาดเพิ่มรายได้ FBI </t>
  </si>
  <si>
    <t xml:space="preserve"> 1.1 รวบรวมประเด็นความต้องการในการสนับสนุนเชิงกลยุทธ์ทางการตลาด </t>
  </si>
  <si>
    <t>SP68-7  โครงการเพิ่มรายได้ FBI จากธุรกิจดิจิทัล</t>
  </si>
  <si>
    <t>พภ.</t>
  </si>
  <si>
    <t>สร้างรายได้ธุรกิจประกันภัยของธนาคาร</t>
  </si>
  <si>
    <t>สร้างรายได้ธุรกิจประกันภัย 473 ล้านบาท</t>
  </si>
  <si>
    <t>สนับสนุนการดำเนินงานโครงการเพิ่มรายได้ FBI ตามเป้าหมาย 7,323 ลบ</t>
  </si>
  <si>
    <t>ดำเนินการตามภารกิขของธนาคารไดตามเป้าหมาย</t>
  </si>
  <si>
    <t xml:space="preserve">1. ค่าใช้จ่ายฝึกอบรมขอรับ/ต่ออายุ </t>
  </si>
  <si>
    <t>2. ค่าสื่อสารประชาสัมพันธ์ (พภ. ออกจัดกิจกรรมส่งเสริมให้พนักงานด้านการเสนอขาย-ปิดการขาย) งบส่งเสริมจากบริษัทคู่สัญญา</t>
  </si>
  <si>
    <t>3. พัฒนาระบบการประมวลผลการดำเนินงานรายคน (ต้องมีงบประมาณไหม)</t>
  </si>
  <si>
    <t>ยกระดับกิจกรรมส่งเสริมการขาย พัฒนาพนักงาน และกระบวนการขายตามหลัก Market conduct</t>
  </si>
  <si>
    <t>ระบบ</t>
  </si>
  <si>
    <t>รายได้จากธุรกิจประกันภัย</t>
  </si>
  <si>
    <t>473  ลบ.</t>
  </si>
  <si>
    <r>
      <t xml:space="preserve">ตัวอย่าง </t>
    </r>
    <r>
      <rPr>
        <b/>
        <sz val="12"/>
        <rFont val="TH SarabunPSK"/>
        <family val="2"/>
      </rPr>
      <t>กิจกรรม</t>
    </r>
  </si>
  <si>
    <r>
      <t xml:space="preserve">รายได้ </t>
    </r>
    <r>
      <rPr>
        <sz val="12"/>
        <rFont val="Calibri"/>
        <family val="2"/>
      </rPr>
      <t xml:space="preserve">FBI </t>
    </r>
    <r>
      <rPr>
        <sz val="12"/>
        <rFont val="Cordia New"/>
        <family val="2"/>
      </rPr>
      <t>ด้านประกันภัย สำนักพัฒนาธุรกิจประกันภัย (พภ.)</t>
    </r>
    <r>
      <rPr>
        <sz val="12"/>
        <rFont val="Calibri"/>
        <family val="2"/>
      </rPr>
      <t xml:space="preserve">  473</t>
    </r>
    <r>
      <rPr>
        <sz val="12"/>
        <rFont val="Cordia New"/>
        <family val="2"/>
      </rPr>
      <t xml:space="preserve"> ลบ.</t>
    </r>
  </si>
  <si>
    <t>1. โครงการยกระดับกิจกรรมส่งเสริมการขาย  -</t>
  </si>
  <si>
    <t>สาขา/พนง. ที่ผ่านเกณฑ์</t>
  </si>
  <si>
    <t>พภ</t>
  </si>
  <si>
    <t xml:space="preserve">    1.1 กิจกรรมส่งเสริมการขาย ใจแลกใจ 2 </t>
  </si>
  <si>
    <t xml:space="preserve">    1.2 กิจกรรมสร้างแรงจูงใจในการขาย With Partner </t>
  </si>
  <si>
    <t xml:space="preserve">2. โครงการยกระดับการอบรมขอรับ/ต่อใบอนุญาตเป็นนายหน้าประกันภัยของพนักงาน  </t>
  </si>
  <si>
    <t>ใบอนุญาตเป็นนายหน้าฯ</t>
  </si>
  <si>
    <t>และการขายตามหลัก Market Conduct</t>
  </si>
  <si>
    <t xml:space="preserve">    2.1 อบรมขอต่อใบอนุญาตนายหน้าประกันชีวิต/วินาศภัย</t>
  </si>
  <si>
    <t xml:space="preserve">    2.1 อบรมขอรับใบอนุญาตนายหน้าประกันชีวิต/วินาศภัย</t>
  </si>
  <si>
    <t xml:space="preserve">3. พัฒนาระบบตรวจสอบการทำประกันภัย (แก้ไขข้อสั่งการของ ธปท.)   </t>
  </si>
  <si>
    <t xml:space="preserve">     -  ระบบการตรวจสอบข้อมูลการทำประกันภัยของลูกค้า</t>
  </si>
  <si>
    <t>บริษัทคู่สัญญา</t>
  </si>
  <si>
    <t xml:space="preserve">4. พัฒนาระบบสนับสนุนการขายแบบสะสมคะแนนผลงาน   </t>
  </si>
  <si>
    <t xml:space="preserve">    - ระบบแสดงผลงานรายบุคคล</t>
  </si>
  <si>
    <t>SP68-7 โครงการเพิ่มรายได้ FBI และรายได้เงินสงเคราะห์ชีวิตรับสุทธิ</t>
  </si>
  <si>
    <t>สำนักธุรกิจต่างประเทศ</t>
  </si>
  <si>
    <t>พส./ปท./บอ./ผท./รส./กค./งฝ/สอ./ธป.</t>
  </si>
  <si>
    <t>การใช้ประโยชน์จากเครือข่ายพันธมิตรที่มีอยู่ เช่น ธนาคารต่างประเทศ หรือผู้ให้บริการทางการเงินในประเทศ เพื่อต่อยอดบริการเป็นหนึ่งในกลยุทธ์สำคัญในการเพิ่มประสิทธิภาพและความครอบคลุมของบริการธุรกิจต่างประเทศ สามารถต่อยอดเพื่อพัฒนาบริการผ่านช่องทางดิจิทัลและออนไลน์ได้อย่างมีประสิทธิภาพ อีกทั้งยังช่วยสร้างความเชื่อมั่นในบริการขององค์กร เนื่องจากพันธมิตรปัจจุบันเป็นที่รู้จักและได้รับความไว้วางใจจากลูกค้า</t>
  </si>
  <si>
    <t>1. เพื่อพัฒนาบริการธุรกิจต่างประเทศ</t>
  </si>
  <si>
    <t>1. เพิ่มประสิทธิภาพการให้บริการธุรกิจต่างประเทศ เพื่อพัฒนาระบบดิจิทัลที่ทันสมัยช่วยให้การทำธุรกรรมต่างประเทศเป็นไปอย่างรวดเร็วและปลอดภัย</t>
  </si>
  <si>
    <t>2. เพื่อเพิ่มช่องทางการให้บริการโอนเงินต่างประเทศ ให้ลูกค้าสามารถการเข้าถึงอย่างสะดวก รวดเร็ว ผ่านบริการผ่านช่องทางดิจิทัลและช่องทางออนไลน์</t>
  </si>
  <si>
    <t>2. ขยายฐานลูกค้าและสร้างรายได้ใหม่เพิ่มช่องทางดิจิทัลช่วยให้บริการเข้าถึงกลุ่มลูกค้าใหม่ ที่ต้องการบริการธุรกรรมต่างประเทศ และเพิ่มรายได้จากธุรกรรมต่างประเทศ</t>
  </si>
  <si>
    <t>3. เพื่อเพิ่มรายได้ค่าบริการและค่าธรรมเนียมให้ธนาคาร</t>
  </si>
  <si>
    <t>3. เพิ่มขีดความสามารถในการแข่งขัน บริการที่พัฒนาให้ครอบคลุมและตอบโจทย์ลูกค้าจะช่วยให้องค์กรสามารถแข่งขันกับคู่แข่งในตลาดธุรกิจต่างประเทศเพื่อสร้างความได้เปรียบ</t>
  </si>
  <si>
    <t>4. สนับสนุนให้ธนาคารสามารถขยายฐานลูกค้าและรองรับปริมาณธุรกรรมที่เพิ่มขึ้น</t>
  </si>
  <si>
    <t>1. ประชาสัมพันธ์ และจัดกิจกรรมส่งเสริมการตลาด</t>
  </si>
  <si>
    <t>จำนวนธุรกรรมผ่านช่องทางดิจิทัลและช่องทางออนไลน์</t>
  </si>
  <si>
    <t>เพิ่มขึ้นร้อยละ 30</t>
  </si>
  <si>
    <t>รายได้ค่าบริการและค่าธรรมเนียม</t>
  </si>
  <si>
    <t>15 ลบ.</t>
  </si>
  <si>
    <t>ดำเนินการตามแผนเสร็จสิ้น 100%</t>
  </si>
  <si>
    <t>คะแนนเฉลี่ย (Customer Satisfication score) &gt; 4</t>
  </si>
  <si>
    <t>ความสำเร็จของกิจกรรม</t>
  </si>
  <si>
    <t>ล้าช้ากว่าแผนงาน 30 %</t>
  </si>
  <si>
    <t>ขยายความร่วมมือกับพันธมิตรเพื่อพัฒนาบริการธุรกิจต่างประเทศ</t>
  </si>
  <si>
    <t>ผ่านช่องทางดิจิทัลและช่องทางออนไลน์</t>
  </si>
  <si>
    <t>1. หารือเพื่อกำหนดเป้าหมายความร่วมมือกับพันธมิตร</t>
  </si>
  <si>
    <t>แนวทางความร่วมมือ</t>
  </si>
  <si>
    <t>ธต. กป. งฝ.</t>
  </si>
  <si>
    <t>2. ออกแบบผลิตภัณฑ์และบริการ</t>
  </si>
  <si>
    <t>รายละเอียดผลิตภัณฑ์และบริการ</t>
  </si>
  <si>
    <t>3. จัดทำข้อตกลงความร่วมมือ</t>
  </si>
  <si>
    <t>บันทึก/ผลข้อตกลงความร่วมมือ</t>
  </si>
  <si>
    <t>4. พัฒนาบริการและผลิตภัณฑ์</t>
  </si>
  <si>
    <t>ผลการพัฒนาและผลิตภัณฑ์</t>
  </si>
  <si>
    <t>ธต.</t>
  </si>
  <si>
    <t>5. เปิดให้บริการ</t>
  </si>
  <si>
    <t>6. จัดกิจกรรมส่งเสริมการใช้บริการ</t>
  </si>
  <si>
    <t>กิจกรรมส่งเสริมการใช้บริการ</t>
  </si>
  <si>
    <t>7. ประเมินและสรุปผลโครงการ</t>
  </si>
  <si>
    <t>1. ด้านการดำเนินโครงการ  ได้แก่ประสิทธิภาพการประชาสัมพันธ์ ข้อจำกัดด้านบุคลากร</t>
  </si>
  <si>
    <t>วิเคราะห์หากลุ่มเป้าหมายให้ชัดเจน</t>
  </si>
  <si>
    <t>ใช้ภาษาถิ่นในการสื่อสาร และเลือกใช้ช่องทางการสื่อสารที่เหมาะสม</t>
  </si>
  <si>
    <t>2. ประสิทธิภาพของระบบและเทคโนโลยี</t>
  </si>
  <si>
    <t>จัดทีมงานในการดูแลแก้ไขปัญหาและปรับปรุงระบบงาน</t>
  </si>
  <si>
    <t xml:space="preserve">SP 68-7-1  พัฒนา API Service ผลิตภัณฑ์ ธกส HUG (ฮัก) 10/5 เชื่อมต่อ Application BAAC Mobile </t>
  </si>
  <si>
    <t>งส.</t>
  </si>
  <si>
    <t>ธนาคารมีแผนยกระดับบริการและเพิ่มปริมาณการทำธุรกรรมต่างๆ บน Application BAAC Mobile และสำนักเงินฝากเพื่อสงเคราะห์ชีวิต (งส.) มีเป้าหมายในการเพิ่มรายได้เงินฝากสงเคราะห์ชีวิต อีกทั้งในปีบัญชี 2567 งส. ได้พัฒนา API Service งานเงินฝากสงเคราะห์ชีวิต เชื่อมต่อ Application BAAC Mobile รวมถึงมีการพัฒนาผลิตภัณฑ์เงินฝากสงเคราะห์ชีวิต "ธกส HUG (ฮัก) 10/5" ประเภทสะสมทรัพย์ และเปิดรับฝากผลิตภัณฑ์
ผ่านช่องทางสาขา เพื่อตอบสนองความต้องการของผู้มีส่วนได้ส่วนเสียในยุคดิจิทัลให้สามารถเข้าถึงผลิตภัณฑ์ได้ง่ายและรวดเร็วยิ่งขึ้น อีกทั้งเป็นการลดต้นทุนการดำเนินงาน และเพิ่มช่องทางการเข้าถึงของผู้มีส่วนได้ส่วนเสียเพื่อสร้างรายได้ให้กับธนาคาร</t>
  </si>
  <si>
    <t xml:space="preserve">1) เพื่อตอบสนองความต้องการของผู้มีส่วนได้ส่วนเสียในยุคดิจิทัลให้สามารถเข้าถึงผลิตภัณฑ์ได้ง่ายและรวดเร็วยิ่งขึ้น </t>
  </si>
  <si>
    <t xml:space="preserve">1) ลูกค้าเข้าถึงบริการได้ง่าย สะดวก และรวดเร็ว สามารถใช้บริการได้ทุกที่ 
24 ชั่วโมง </t>
  </si>
  <si>
    <t>2) เพื่อเพิ่มช่องทางการบริการผลิตภัณฑ์ ธกส HUG (ฮัก) 10/5 บน BAAC Mobile และลดต้นทุนการดำเนินงาน</t>
  </si>
  <si>
    <t>2) เพิ่มช่องทางการบริการและลดต้นทุนการดำเนินงาน</t>
  </si>
  <si>
    <t>3) เพื่อขยายฐานลูกค้ารายใหม่และสร้างรายได้ให้กับธนาคาร</t>
  </si>
  <si>
    <t>3) ลดขั้นตอนการให้บริการ ทำให้ลูกค้ารับการบริการที่สะดวกและรวดเร็ว</t>
  </si>
  <si>
    <t xml:space="preserve">1. ค่าใช้จ่ายพัฒนาระบบ </t>
  </si>
  <si>
    <t>1) ขอความเห็นชอบจ้างพัฒนาระบบจากฝ่ายจัดการ</t>
  </si>
  <si>
    <t>1) ภายใน 30 พ.ย. 2568</t>
  </si>
  <si>
    <t xml:space="preserve">1) ขึ้นระบบให้บริการ ผลิตภัณฑ์ ธกส HUG (ฮัก) 10/5  บน BAAC Mobile  </t>
  </si>
  <si>
    <t xml:space="preserve">1) 1 ระบบ ภายใน 31 มี.ค. 2569 </t>
  </si>
  <si>
    <t>ค่อนข้างต่ำ</t>
  </si>
  <si>
    <r>
      <rPr>
        <sz val="12"/>
        <color rgb="FFFF0000"/>
        <rFont val="TH SarabunPSK"/>
        <family val="2"/>
      </rPr>
      <t xml:space="preserve"> </t>
    </r>
    <r>
      <rPr>
        <b/>
        <sz val="12"/>
        <color theme="1"/>
        <rFont val="TH SarabunPSK"/>
        <family val="2"/>
      </rPr>
      <t>กิจกรรม</t>
    </r>
  </si>
  <si>
    <t xml:space="preserve">1.พัฒนา API Service ผลิตภัณฑ์ ธกส HUG (ฮัก) 10/5 เชื่อมต่อ Application BAAC Mobile </t>
  </si>
  <si>
    <t>1.1ประชุมกลุ่มงานจัดทำ Requirement &amp; TOR  และประชุมคณะทำงานพัฒนาและทดสอบโปรแกรมระบบงานเงินฝากสงเคราะห์ชีวิต เพื่อพิจารณา TOR</t>
  </si>
  <si>
    <t>รายงาน  Requirement &amp; TOR และ รายงานการประชุมคณะทำงานฯ</t>
  </si>
  <si>
    <t>1.2ขอความเห็นชอบจ้างพัฒนาโครงการฯจากฝ่ายจัดการ และ จพ.ดำเนินการจัดจ้าง</t>
  </si>
  <si>
    <t>ได้รับความเห็นชอบจัดจ้าง และสัญญาจ้าง</t>
  </si>
  <si>
    <t>1.3ดำเนินการพัฒนาระบบ และทดสอบระบบ</t>
  </si>
  <si>
    <t>รายงานผลการทดสอบระบบ</t>
  </si>
  <si>
    <t>1.4ขออนุญาตเปิดให้บริการผลิตภัณฑ์เงินฝากสงเคราะห์ชีวิต "ธกส HUG (ฮัก) 10/5"  ผ่าน Application BAAC Mobile จาก ธปท.</t>
  </si>
  <si>
    <t>ธปท. อนุญาตเปิดให้บริการ</t>
  </si>
  <si>
    <t>1.5ประชุมคณะทำงานพัฒนาและทดสอบโปรแกรมระบบงานเงินฝากสงเคราะห์ชีวิต เพื่อรายงานผลการทดสอบ และคณะทำงานควบคุมการเปลี่ยนแปลง (Change Advisory Board : CAB) เพื่อพิจารณา Golive</t>
  </si>
  <si>
    <t>รายงานการประชุมคณะทำงานฯ</t>
  </si>
  <si>
    <t>1.6 Go Live ขึ้นระบบเปิดให้บริการบน BAAC Mobile</t>
  </si>
  <si>
    <t>API Service ผลิตภัณฑ์ ธกส HUG (ฮัก) 10/5 เชื่อมต่อ Application BAAC Mobile</t>
  </si>
  <si>
    <t>การออกแบบ Requirement 
ไม่ครอบคลุมทุกมิติอาจทำให้เกิดความล่าช้าในการพัฒนาระบบ</t>
  </si>
  <si>
    <t>ประชุมหารือร่วมกันกับบริษัทผู้รับจ้างอย่างต่อเนื่อง</t>
  </si>
  <si>
    <t xml:space="preserve">SP 68-7-2 พัฒนาระบบเงินฝากสงเคราะห์ชีวิต (BAACLife) รองรับระบบงานประกันภัยต่อ และสลักหลังกรมธรรม์เป็นรูปแบบ E-Form
</t>
  </si>
  <si>
    <t>ตามที่ธนาคารมีนโยบายบริหารความเสี่ยงการดำเนินงานรับฝากเงินเพื่อสงเคราะห์ชีวิต ด้วยการเอาประกันภัยต่อ โดยกำหนดไว้ในข้อ 10 ของข้อบังคับฉบับที่ 51 ว่าด้วยการรับฝากเงินเพื่อสงเคราะห์ชีวิตของเกษตรกรแลครอบครัวของเกษตรกร และกระบวนการสลักหลังกรมธรรม์พบข้อผิดพลาดจากการบันทึกข้อมูลเป็นจำนวนมาก ส่งผลกระทบต่อระยะเวลาในการพิจารณาสลักหลังกรมธรรม์ ผลประโยชน์ไม่ได้เป็นไปตามเจตนาของ
ผู้ฝากเงินสงเคราะห์ชีวิต ดังนั้น เพื่อจัดการความเสี่ยงของทุกความคุ้มครองให้อยู่ในระดับที่ยอมรับได้ ลดข้อผิดพลาดจากการปฏิบัติงานของพนักงาน ลดระยะเวลาการทำงาน ตลอดจนภาพลักษณ์และความน่าเชื่อถือของธนาคาร</t>
  </si>
  <si>
    <t>1) เพื่อพัฒนาระบบงานเงินฝากสงเคราะห์ชีวิต (BAACLife) รองรับระบบงานประกันภัยต่อ และปรับปรุงกระบวนการสลักหลังกรมธรรม์เป็นรูปแบบ E-Form</t>
  </si>
  <si>
    <t xml:space="preserve">1) ลดความผิดพลาดในการจัดทำข้อมูลผู้ฝากเงินสงเคราะห์ส่งให้กับบริษัทคู่สัญญาตามเงื่อนไขที่กำหนดไว้ในสัญญาประกันภัยต่อ </t>
  </si>
  <si>
    <t>2) เพื่อลดขั้นตอน ลดระยะเวลาการทำงาน และลดข้อผิดพลาดจากการปฏิบัติงานของพนักงาน</t>
  </si>
  <si>
    <t>2) เพิ่มความคล่องตัวในการปฏิบัติงาน และเพิ่มประสิทธิภาพกระบวนการปฏิบัติงานด้านการประกันภัยต่อ และการสลักหลังกรมธรรม์</t>
  </si>
  <si>
    <t>3) เพื่อสร้างความพึงพอใจให้กับผู้มีส่วนได้ส่วนเสีย</t>
  </si>
  <si>
    <t>1) ระบบเงินฝากสงเคราะห์ชีวิต (BAACLife) รองรับระบบงานประกันภัยต่อ</t>
  </si>
  <si>
    <t>1) ภายใน  28 ก.พ. 2569</t>
  </si>
  <si>
    <t xml:space="preserve">1) SLA การส่งข้อมูลผู้ฝากเงินสงเคราะห์ให้กับบริษัทคู่สัญญาประกันภัยต่อ </t>
  </si>
  <si>
    <t xml:space="preserve">1)ภายใน 45 วันหลังจากสิ้นไตรมาส เป็น 40 วันหลังจากวันสิ้นไตรมาส
</t>
  </si>
  <si>
    <t>2) ระบบสลักหลังกรมธรรม์เป็นรูปแบบ E-Form</t>
  </si>
  <si>
    <t>2) ภายใน 28 ก.พ. 2569</t>
  </si>
  <si>
    <t>2) SLA การสลักหลังกรมธรรม์ ลดลง</t>
  </si>
  <si>
    <t>2) 3 วันทำการ เป็น 2 วันทำการ</t>
  </si>
  <si>
    <t>1) เสนอเข้าที่ประชุมคณะทำงานพัฒนาและทดสอบโปรแกรมระบบงานฯ
 เพื่อพิจารณา Golive ระบบงานประกันภัยต่อ</t>
  </si>
  <si>
    <t>2) เสนอเข้าที่ประชุมคณะทำงานพัฒนาและทดสอบโปรแกรมระบบงานฯ
 เพื่อพิจารณา Golive ระบบสลักหลังกรมธรรม์เป็นรูปแบบ E-Form</t>
  </si>
  <si>
    <t xml:space="preserve">   2) SLA การสลักหลังกรมธรรม์ลดลง</t>
  </si>
  <si>
    <t>1.พัฒนาระบบเงินฝากสงเคราะห์ชีวิต (BAACLife) รองรับระบบงานประกันภัยต่อ และสลักหลังกรมธรรม์เป็นรูปแบบ E-Form</t>
  </si>
  <si>
    <t>1.1ทบทวนและวิเคราะห์ข้อมูลการจัดทำประกันภัยต่อ และกระบวนการสลักหลังกรมธรรม์</t>
  </si>
  <si>
    <t>รายงานผลการทบทวน</t>
  </si>
  <si>
    <t>1.2ประชุมร่วมกับกลุ่มงาน/ส่วนงานที่เกี่ยวข้องเพื่อจัดทำ Requirement &amp; TOR  และประชุมคณะทำงานพัฒนาและทดสอบโปรแกรมระบบงานเงินฝากสงเคราะห์ชีวิต เพื่อพิจารณา TOR</t>
  </si>
  <si>
    <t>รายงาน  Requirement &amp; TOR และ รายงานการประชุมคณะทำงาน</t>
  </si>
  <si>
    <t>1.3ขอความเห็นชอบจ้างพัฒนาโครงการฯจากฝ่ายจัดการ และ จพ.ดำเนินการจัดจ้าง</t>
  </si>
  <si>
    <t>1.4ดำเนินการพัฒนาระบบ และทดสอบระบบ</t>
  </si>
  <si>
    <t xml:space="preserve">รายงานการประชุมคณะทำงาน </t>
  </si>
  <si>
    <t>1.6 รายงานผลการดำเนินงานตามแผนงาน</t>
  </si>
  <si>
    <t>รายงานผลการดำเนินงานระบบงานประกันภัยต่อ และสลักหลังกรมธรรม์เป็นรูปแบบ E-Form</t>
  </si>
  <si>
    <t>ประชุมหารือร่วมกันกับบริษัทผู้รับจ้าง
อย่างต่อเนื่อง</t>
  </si>
  <si>
    <t xml:space="preserve">SP 68-7-3 แผนงาน "The Super seller 2025"
</t>
  </si>
  <si>
    <t>ปีบัญชี 2567 - 2568</t>
  </si>
  <si>
    <t xml:space="preserve">เพื่อส่งเสริมให้พนักงานพัฒนาศักยภาพตนเองสู่นักขายมืออาชีพ และนำเสนอผลิตภัณฑ์ให้กับผู้มีส่วนได้ส่วนเสียได้ถูกต้องตามหลัก Market Conduct รวมทั้งเพื่อสร้างขวัญกำลังใจให้กับพนักงานในการขับเคลื่อนงาน
เงินฝากสงเคราะห์ชีวิตสู่เป้าหมายภายใต้ยุทธศาสตร์ที่ 1  </t>
  </si>
  <si>
    <t xml:space="preserve">1) เพื่อส่งเสริมให้พนักงานพัฒนาศักยภาพตนเองสู่นักขายมืออาชีพ และนำเสนอผลิตภัณฑ์ให้กับผู้มีส่วนได้ส่วนเสีย
ได้ถูกต้องตามหลัก Market Conduct 
2) เพื่อให้ผู้มีส่วนได้ส่วนเสียได้เลือกใช้ผลิตภัณฑ์ตรงตามความต้องการ และหมาะสมกับรายได้
</t>
  </si>
  <si>
    <t>1) พนักงานมีความรู้อย่างมืออาชีพ
2) ผู้มีส่วนได้ส่วนเสียได้รับความพึงพอใจในการใช้บริการ
3) พนักงานมีขวัญและกำลังใจในการทำงาน</t>
  </si>
  <si>
    <t>3) เพื่อสร้างขวัญกำลังใจให้กับพนักงานที่ขับเคลื่อนงานเงินฝากสงเคราะห์ชีวิต</t>
  </si>
  <si>
    <t>1. ค่าใช้จ่ายการดำเนินการตามโครงการ</t>
  </si>
  <si>
    <t>1) บันทึกขออนุมัติโครงการ</t>
  </si>
  <si>
    <t>1)  ภายใน 30 มิ.ย.2568</t>
  </si>
  <si>
    <t>1) รายได้เงินสงเคราะห์ชีวิตรับ-ปีแรก ปีบัญชี 2568</t>
  </si>
  <si>
    <r>
      <t xml:space="preserve">1) </t>
    </r>
    <r>
      <rPr>
        <b/>
        <u/>
        <sz val="12"/>
        <color theme="1"/>
        <rFont val="TH SarabunPSK"/>
        <family val="2"/>
      </rPr>
      <t>&gt;</t>
    </r>
    <r>
      <rPr>
        <b/>
        <sz val="12"/>
        <color theme="1"/>
        <rFont val="TH SarabunPSK"/>
        <family val="2"/>
      </rPr>
      <t xml:space="preserve"> 300 ล้านบาท</t>
    </r>
  </si>
  <si>
    <t xml:space="preserve"> -</t>
  </si>
  <si>
    <t xml:space="preserve">1. แผนงาน "The Super seller 2025"
</t>
  </si>
  <si>
    <t>1.1 ประชุมเพื่อกำหนดหลักเกณฑ์และแนวทางดำเนินงานตามโครงการ</t>
  </si>
  <si>
    <t>1.2 ขออนุมัติโครงการและงบประมาณ</t>
  </si>
  <si>
    <t>บันทึกขอนุมัติโครงการ</t>
  </si>
  <si>
    <t>1.3 แจ้งสาขาดำเนินการตามโครงการ</t>
  </si>
  <si>
    <t>บันทึแจ้งพื้นที่</t>
  </si>
  <si>
    <t>1.4 ติดตามผลการดำเนินงานตามโครงการรายไตรมาส</t>
  </si>
  <si>
    <t>รายงานผลการติดตามผลการ
ดำเนินงานตามโครงการ</t>
  </si>
  <si>
    <t>พนักงานมีงานงานนโยบายเร่งด่วนไม่สามารดำเนินการตามโครงการได้สำเร็จ</t>
  </si>
  <si>
    <t>ติดตามจำนวนผู้เข้าร่วมโครงการ
อย่างต่อเนื่อง</t>
  </si>
  <si>
    <t xml:space="preserve">SP68-9 โครงการยกระดับกระบวนการติดตามหนี้ถึงกำหนดชำระ </t>
  </si>
  <si>
    <t>ฝ่ายสินเชื่อสถาบันและผู้ประกอบการ (สป.)</t>
  </si>
  <si>
    <t xml:space="preserve">สบ. ธญ. พส. </t>
  </si>
  <si>
    <t>วัตถุประสงค์เชิงยุทธศาสตร์ (SO) :  ​</t>
  </si>
  <si>
    <t>SO2_บริหารจัดการคุณภาพสินเชื่อเพื่อความยั่งยืน</t>
  </si>
  <si>
    <t>NPLs/Loan ≤ ร้อยละ 5.45</t>
  </si>
  <si>
    <t>Coverage Ratio ≥ ร้อยละ 589</t>
  </si>
  <si>
    <t>ลดภาระหนี้ของเกษตรกรกลุ่มเปราะบาง ≥ ร้อยละ 3 ของ NPLs ยกมาต้นปี</t>
  </si>
  <si>
    <t>ยุทธศาสตร์ที่ 2 เพิ่มการบริหารจัดการคุณภาพสินเชื่ออย่างยั่งยืน</t>
  </si>
  <si>
    <t>กลยุทธ์ที่_4_บริหารจัดการหนี้ถึงกำหนดชำระและหนี้ด้อยคุณภาพ</t>
  </si>
  <si>
    <t>4.1_อัตรารับชำระหนี้ ร้อยละ 96</t>
  </si>
  <si>
    <t>จากสถานการณ์ลูกหนี้ที่ประสบปัญหา หรือผลกระทบจากสภาพเศรษฐกิจ หรือภัยคุกคามต่าง ๆ ทำให้รายได้ลดลง ส่งผลกระบทต่อการชำระหนี้  สป. จึงจำเป็นต้องมีการวิเคราะห์ และพัฒนาเครื่องมือ หรือมาตรการบริหารจัดการหนี้</t>
  </si>
  <si>
    <t>เพื่อเป็นการช่วยเหลือลูกค้าสถาบันและผู้ประกอบการ</t>
  </si>
  <si>
    <t>1. เพื่อพัฒนาเครื่องมือหรือมาตรการในการช่วยเหลือลูกหนี้ที่ประสบปัญหาหรือผลกระทบจากภัยคุกคามที่ทำให้รายได้ลดลง</t>
  </si>
  <si>
    <t xml:space="preserve">1. ลูกค้าผู้เข้าร่วมโครงการมีวินัยทางการเงินดีขึ้น </t>
  </si>
  <si>
    <t>2. เพื่อรักษาประวัติการชำระหนี้ และลดภาระการชำระหนี้ให้กับลูกค้าที่ประสบปัญหา</t>
  </si>
  <si>
    <t>2. ลูกค้าผู้เข้าร่วมโครงการมีหนี้สินลดลง</t>
  </si>
  <si>
    <t>1. ลงพื้นที่ เพื่อรวบรวมข้อมูล ในการจัดทำเครื่องมือ / มาตรการสนับสนุนการติดตามหนี้ถึงกำหนดชำระ</t>
  </si>
  <si>
    <t>2. การจัดทำและทดสอบระบบรายงานผลการดำเนินงาน</t>
  </si>
  <si>
    <t>3. การรายงานผล</t>
  </si>
  <si>
    <t xml:space="preserve">กระบวนการ/เครื่องมือ/มาตรการ สนับสนุนการติดตามหนี้ถึงกำหนดชำระ </t>
  </si>
  <si>
    <t>≥1 เครื่องมือ/โครงการ</t>
  </si>
  <si>
    <t xml:space="preserve">อัตรารับชำระหนี้ภายใน 30 วัน
</t>
  </si>
  <si>
    <t>อัตรารับชำระหนี้ ร้อยละ 96</t>
  </si>
  <si>
    <t>กระบวนการ/มาตรการ</t>
  </si>
  <si>
    <t>หลังครบกำหนดชำระ</t>
  </si>
  <si>
    <t>กระบวนการ/เครื่องมือ/มาตรการ สนับสนุนการติดตามหนี้ถึงกำหนดชำระ</t>
  </si>
  <si>
    <t>ภายในระยะเวลาที่กำหนด</t>
  </si>
  <si>
    <t>1.กำหนด KPI สาขา</t>
  </si>
  <si>
    <t>ภายในไตรมาสที่ 1/2568</t>
  </si>
  <si>
    <t>หนี้ แล้วเสร็จ</t>
  </si>
  <si>
    <t>2. อัตรารับชำระหนี้</t>
  </si>
  <si>
    <t>ร้อยละ 96</t>
  </si>
  <si>
    <t>ไม่กระจายเป้าหมายไปยังสาขาปฏิบัติงาน และเครื่องมือสนับสนุนไม่เพียงพอ</t>
  </si>
  <si>
    <t>หนี้ถึงกำหนดชำระเฉลี่ยตามเวลาที่กำหนด ต่ำกว่าร้อยละ 96</t>
  </si>
  <si>
    <t>1. ศึกษา รวบรวมข้อมูล และประชุมร่วมกับส่วนงานที่เกี่ยวข้อง เพื่อกำหนด</t>
  </si>
  <si>
    <t>รายงานการประชุม/บันทึก</t>
  </si>
  <si>
    <t xml:space="preserve">สบ สป ธญ นย </t>
  </si>
  <si>
    <t>แนวทางการดำเนินงาน</t>
  </si>
  <si>
    <t>ปอ บภ บข พส</t>
  </si>
  <si>
    <t>2. ร่วมกับกลุ่มงานที่เกี่ยวข้อง จัดทำร่างกรอบแนวทางการดำเนินงาน และหารือกับ</t>
  </si>
  <si>
    <t>ร่างโครงการ/รายงานประชุม/บันทึก</t>
  </si>
  <si>
    <t xml:space="preserve">สบ สป ธญ กม. </t>
  </si>
  <si>
    <t>ส่วนงานที่เกี่ยวข้อง เพื่อสนับสนุนการดำเนินงาน เช่น กม. กง. บช. สบ. ธป. เป็นต้น</t>
  </si>
  <si>
    <t>บช. ธป. กง.</t>
  </si>
  <si>
    <t xml:space="preserve">3.ออกแบบ พัฒนา กระบวนการ หรือเครื่องมือ หรือมาตรการสนับสนุนการติดตาม
</t>
  </si>
  <si>
    <t>สป.</t>
  </si>
  <si>
    <t>ชำระหนี้</t>
  </si>
  <si>
    <t>4. นำเสนอคณะกรรมการที่เกี่ยวข้อง เพื่อพิจารณา</t>
  </si>
  <si>
    <t>ร่างโครงการ</t>
  </si>
  <si>
    <t>5. นำเสนอผู้มีอำนาจพิจารณาให้ความเห็นชอบ</t>
  </si>
  <si>
    <t>บันทึก</t>
  </si>
  <si>
    <t xml:space="preserve">6. ร่วมกับ พส. พัฒนาระบบสนับสนุนและรายงานผลการดำเนินงาน </t>
  </si>
  <si>
    <t>ระบบรายงานผล</t>
  </si>
  <si>
    <t>สป. พส.</t>
  </si>
  <si>
    <t>7. สื่อสารกระบวนการ หรือเครื่องมือ หรือมาตรการเพื่อให้ส่วนงานที่เกี่ยวข้อง</t>
  </si>
  <si>
    <t>โครงการ/บันทึก</t>
  </si>
  <si>
    <t>นำไปปฏิบัติ</t>
  </si>
  <si>
    <t>8.ติดตามและรายงานผลการดำเนินงานตามที่ธนาคาร</t>
  </si>
  <si>
    <t>สปฅ</t>
  </si>
  <si>
    <t xml:space="preserve">SP68-9 โครงการยกระดับกระบวนการติดตามหนี้ถึงกำหนดชำระ ( มาตรการบริหารจัดการหนี้ถึงกำหนดและหนี้ค้างชำระตามศักยภาพลูกหนี้  (Restructuring Loan) 
</t>
  </si>
  <si>
    <t xml:space="preserve">วัตถุประสงค์เชิงยุทธศาสตร์ (SO) : </t>
  </si>
  <si>
    <t>ตามที่ธนาคารได้ดำเนินมาตรการบริหารจัดการหนี้ถึงกำหนดและหนี้ค้างชำระ 0 - 3 เดือน เพื่อเป็นการให้ความช่วยเหลือลูกค้าธนาคารได้รับผลกระทบจากปัญหาภาวะเศรษฐกิจ โดยเฉพาะกลุ่มลูกหนี้ที่เป็นผู้มีรายได้น้อยถึงปานกลาง</t>
  </si>
  <si>
    <t>ซึ่งเป็นกลุ่มลูกหนี้ที่มีความอ่อนไหวต่อปัจจัยด้านเศรษฐกิจมากกว่ากลุ่มลูกหนี้อื่น ๆ เพื่อช่วยเหลือลูกหนี้ให้สามารถชำระหนี้ได้ตามปกติและป้องกันไม่ให้ลูกหนี้ที่มีสถานะหนี้ SM เปลี่ยนเป็นหนี้ NPLs</t>
  </si>
  <si>
    <t>1.เพื่อช่วยเป็นการเหลือลูกค้าและผ่อนคลายภาระหนักให้กับลูกค้าที่ได้รับผลกระทบจากปัญหาภาวะเศรษฐกิจ</t>
  </si>
  <si>
    <t>1.ให้ความช่วยเหลือเกษตรกรและลูกค้าธนาคารที่ได้รับผลกระทบจากปัญหาภาวะเศรษฐกิจ</t>
  </si>
  <si>
    <t>2.เพื่อรักษาประวัติการชำระหนี้ที่ดีของลูกค้า ป้องกันการเกิดหนี้ค้างชำระที่ไม่ก่อให้เกิดรายได้ (NPLs)</t>
  </si>
  <si>
    <t>2.ช่วยแก้ปัญหาหนี้เรื้อรัง (Persistent Debt) ตามนโยบายของ ธปท. และ สศค.</t>
  </si>
  <si>
    <t>3.เพื่อเพิ่มประสิทธิภาพการช่วยเหลือลูกค้าแต่ละรายตามศักยภาพ และสามารถดำเนินการบริหารจัดการหนี้อย่างยั่งยืน</t>
  </si>
  <si>
    <t>4. เพื่อมีเครื่องมือบริหารจัดการหนี้ที่ตรงตามศักยภาพลูกหนี้</t>
  </si>
  <si>
    <t>1. ค่าใช้จ่ายฝึกอบรม</t>
  </si>
  <si>
    <t>2. ค่าสื่อสารประชาสัมพันธ์</t>
  </si>
  <si>
    <t xml:space="preserve">เครื่องมือสำหรับกลุ่มน้ำ </t>
  </si>
  <si>
    <t>1 เครื่องมือ</t>
  </si>
  <si>
    <t>เครื่องมือได้รับการอนุมัติตามจำนวนงบประมาณ และระยะเวลาที่กำหนด</t>
  </si>
  <si>
    <t xml:space="preserve">ภายในไตรมาสที่ 1 </t>
  </si>
  <si>
    <t>กลุ่มเป้าหมายเลือกใช้เครื่องมือ</t>
  </si>
  <si>
    <t>มีเครื่องมือรายงานผลการใช้เครื่องมือ</t>
  </si>
  <si>
    <t>ได้ถูกต้อง</t>
  </si>
  <si>
    <t>กลุ่มเป้าหมายเลือกใช้เครื่องมือไม่สอดคล้องกับศักยภาพลูกหนี้</t>
  </si>
  <si>
    <t>มีหนี้สำรอง/ไหลเป็น NPL เกินกว่าร้อยละ 4</t>
  </si>
  <si>
    <t>1.ประชุมส่วนงานที่เกี่ยวข้อง เพื่อจัดทำเป้าหมายและกลยุทธ์การขับเคลื่อนโครงการ</t>
  </si>
  <si>
    <t>เป้าหมายการดำนินงานไปยังฝ่ายภาค</t>
  </si>
  <si>
    <t>สบ สป ธญ บช</t>
  </si>
  <si>
    <t xml:space="preserve">2.จัดทำข้อมูล ออกแบบ และพัฒนาเครื่องมือคุณภาพหนี้  </t>
  </si>
  <si>
    <t xml:space="preserve">สบ สป ธญ บช </t>
  </si>
  <si>
    <t>พส บข</t>
  </si>
  <si>
    <t>3.ขออนุมัติหลักการ/โครงการ</t>
  </si>
  <si>
    <t>สบ บช</t>
  </si>
  <si>
    <t xml:space="preserve">4.จัดทำ requirment ไปยังส่วนงานสนับสนุนเพื่อระบุฐานลูกค้า และพัฒนา </t>
  </si>
  <si>
    <t>สบ บข พส</t>
  </si>
  <si>
    <t>Dashboard /MIS ที่ตรงตามข้อกำหนดและเงื่อนไขตามแผน</t>
  </si>
  <si>
    <t>5.ดำเนินการโครงการ และสื่อสารโครงการ</t>
  </si>
  <si>
    <t xml:space="preserve">สบ  บภ </t>
  </si>
  <si>
    <t>6.ติดตามและรายงานผลการดำเนินงาน</t>
  </si>
  <si>
    <t>รายงานต่อฝ่ายจัดการ</t>
  </si>
  <si>
    <t>สบ พส บข</t>
  </si>
  <si>
    <t>มาตรการควบคุมภายในที่มีอยู่ในปัจจุบัน</t>
  </si>
  <si>
    <t>SP68-15 โครงการฟื้นฟูพัฒนาศักยภาพลูกค้าพักชำระหนี้</t>
  </si>
  <si>
    <t>ฝ่ายพัฒนาลูกค้าและชุมชน</t>
  </si>
  <si>
    <t>ฝสข./สนจ./สาขา/พส./สบ.</t>
  </si>
  <si>
    <t>SO3_เพิ่มขีดความสามารถลูกค้าเชิงพาณิชย์ผ่านแกนกลางการเกษตร</t>
  </si>
  <si>
    <t>ลูกค้าพักชำระหนี้ที่ผ่านการพัฒนามีรายได้สุทธิเพิ่มขึ้น ≥ ร้อยละ 15</t>
  </si>
  <si>
    <t>กลยุทธ์ที่_6_ฟื้นฟูพัฒนาเกษตรกรกลุ่มเปราะบางให้มีศักยภาพ</t>
  </si>
  <si>
    <t xml:space="preserve">6.1_พัฒนาเกษตรกรกลุ่มพักหนี้/เปราะบาง 300,000 ราย </t>
  </si>
  <si>
    <t>การฟื้นฟูพัฒนาศักยภาพลูกค้าพักชำระหนี้ ภาใต้หลักการ “ตลาดนำ นวัตกรรมเสริม เพิ่มรายได้”เพื่อส่งเสริมฟื้นฟูอาชีพให้มีศักยภาพ ความสมารถในการแข่งขัน และมีรายได้เพิ่มขึ้น ส่งผลต่อคุณภาพชีวิตที่ดีขึ้น</t>
  </si>
  <si>
    <t xml:space="preserve">ภายใต้กรอบพัฒนา “3 ลด 3 เพิ่ม 3 สร้าง ตลาดนำ นวัตกรรมเสริม เพิ่มรายได้” โดยบูรณาการความร่วมมือกับส่วนงานราชการและหน่วยงานภายนอก  </t>
  </si>
  <si>
    <t>1) เพื่อพัฒนาศักยภาพการประกอบอาชีพเดิม และสร้างอาชีพเสริมของเกษตรกร ลดต้นทุนการผลิต ลดความสูญเสีย ลดความเสี่ยง เพิ่มรายได้ เพิ่มผลผลิต เพิ่มมาตรฐานผลผลิต และผลิตภัณฑ์  สร้างงาน สร้างอาชีพ สร้างความสามารถในการชำระหนี้</t>
  </si>
  <si>
    <t>1) สามารถเปลี่ยนวิธีคิด ปรับวิธีการผลิตในการประกอบอาชีพลดต้นทุนการผลิต สร้างงาน สร้างอาชีพ สร้างความสามารถในการชำระหนี้</t>
  </si>
  <si>
    <t xml:space="preserve">2) มีทักษะในนำเทคโนโลยี นวัตกรรม ความรู้ ภูมิปัญญาท้องถิ่น มาประยุกต์ใช้ ทำให้เกษตรมีศักยภาพในการประกอบอาชีพ </t>
  </si>
  <si>
    <t>2) เพื่อเพิ่มทักษะของเกษตรกรให้สามารถนำเทคโนโลยี นวัตกรรม ความรู้ ภูมิปัญญาท้องถิ่น มาประยุกต์ในการประกอบอาชีพ</t>
  </si>
  <si>
    <t>3) มีช่องทางในการเข้าถึงตลาดครบวงจรตลอดห่วงโซ่อุปทานทั้ง 4 ระดับ ได้แก่ ตลาดท้องถิ่น ตลาดเชื่อมโยงระหว่างท้องถิ่น ตลาด Modern Trade และ ตลาด Online</t>
  </si>
  <si>
    <t>3) เพื่อเชื่อมโยงตลาดตลอดห่วงโซ่อุปทาน โดยใช้หลักตลาดนำการผลิต</t>
  </si>
  <si>
    <t>4) มีการวางแผนทางการเงินและใช้เครื่องมือทางการเงิน (Financial Literacy) และการใช้เทคโนโลยีดิจิทัล (Digital Literacy)</t>
  </si>
  <si>
    <t>4) เพื่อสร้างภูมิคุ้มกันทางการเงินด้วยทักษะทางการเงิน (Financial Literacy) และการใช้เทคโนโลยีดิจิทัล (Digital Literacy)</t>
  </si>
  <si>
    <t>1. ค่าใช้จ่ายในการฟื้นฟูพัฒนาศักยภาพลูกค้าพักชำระหนี้ จำนวน 300,000 ราย (งบประมาณสนับสนุนจากรัฐบาลตามมาตรการพักชำระหนี้เกษตรกรรายย่อย)</t>
  </si>
  <si>
    <t>เกษตรกรลูกค้าตามมาตรการพักชำระหนี้ได้รับการฟื้นฟูพัฒนาศักยภาพ</t>
  </si>
  <si>
    <t>300,000 ราย</t>
  </si>
  <si>
    <t xml:space="preserve">ผู้ผ่านการพัฒนามีรายได้เพิ่มขึ้น </t>
  </si>
  <si>
    <t xml:space="preserve">≥ ร้อยละ15 </t>
  </si>
  <si>
    <t xml:space="preserve">หรือมีต้นทุนลดลง </t>
  </si>
  <si>
    <t>หรือผลผลิตเพิ่มขึ้น</t>
  </si>
  <si>
    <t>ลูกค้าได้รับการฟื้นฟูพัฒนาศักยภาพจำนวน 300,000 ราย</t>
  </si>
  <si>
    <t>ภายใน 30 กันยายน 2568</t>
  </si>
  <si>
    <t>โครงการฟื้นฟูพัฒนาศักยภาพลูกค้าพักชำระหนี้</t>
  </si>
  <si>
    <t xml:space="preserve">1) สอบทาน Loan Review (LR) และข้อมูลความต้องการพัฒนา </t>
  </si>
  <si>
    <t>ข้อมูลลูกค้าที่ต้องการพัฒนา</t>
  </si>
  <si>
    <t>พล.</t>
  </si>
  <si>
    <t>2) สำรวจตลาดและออกแบบการพัฒนา</t>
  </si>
  <si>
    <t>ข้อมูลลูกค้า</t>
  </si>
  <si>
    <t>3) สำรวจความพร้อมภาคีเครือข่าย</t>
  </si>
  <si>
    <t>รายชื่อภาคีเครือข่าย</t>
  </si>
  <si>
    <t>4) ยกร่างหลักสูตรตามบริบทพื้นที่</t>
  </si>
  <si>
    <t>5) นำร่องต้นแบบของการพัฒนา 76 จังหวัด</t>
  </si>
  <si>
    <t>ต้นแบบการพัฒนา 76 จังหวัด</t>
  </si>
  <si>
    <t>6) ขยายผลดำเนินการพัฒนาตามที่ได้รับเป้าหมายทุกสาขา</t>
  </si>
  <si>
    <t>ทุกสาขา</t>
  </si>
  <si>
    <t>7) ติดตาม รายงานความก้าวหน้าโครงการ</t>
  </si>
  <si>
    <t>ไตรมาสละครั้ง</t>
  </si>
  <si>
    <t>8) รายงานผล และสรุปโครงการ</t>
  </si>
  <si>
    <t>1 รายงาน</t>
  </si>
  <si>
    <t>SP68-24 โครงการพัฒนาระบบเพื่อรองรับธุรกิจดิจิทัลด้านสินเชื่อ</t>
  </si>
  <si>
    <t>ฝ่ายพัฒนาระบบงานและสารสนเทศ (พส.)</t>
  </si>
  <si>
    <t>สบ. บอ. ผท.</t>
  </si>
  <si>
    <t>SO4_เพิ่มขีดความสามารถองค์กรด้วยเทคโนโลยีดิจิทัลและนวัตกรรม​</t>
  </si>
  <si>
    <t>Digital Transaction ≥ ร้อยละ 70</t>
  </si>
  <si>
    <t>ยุทธศาสตร์ที่ 4 เพิ่มขีดความสามารถองค์กรด้วยเทคโนโลยีดิจิทัลและนวัตกรรม</t>
  </si>
  <si>
    <t xml:space="preserve">กลยุทธ์ที่_9_ยกระดับบริการDigitalService </t>
  </si>
  <si>
    <t>9.1_ลูกค้า BAAC Mobile Active ร้อยละ 50</t>
  </si>
  <si>
    <t xml:space="preserve">เพิ่มโอกาสการให้บริการทางด้านสินเชื่อเพื่อรองรับแนวโน้มด้านดิจิทัล และตอบสนองความต้องการของลูกค้า </t>
  </si>
  <si>
    <t xml:space="preserve">1. เพื่ออำนวยความสะดวกให้ลูกค้าในการทำธุรกรรมด้านสินเชื่อ </t>
  </si>
  <si>
    <t>1. เสริมสร้างความพึงพอใจในการใช้บริการของลูกค้า (Customer satisfaction)</t>
  </si>
  <si>
    <t>2. ลดขั้นตอนการทำงานของสาขา</t>
  </si>
  <si>
    <t>2. สร้างภาพลักษณ์ที่ดีในการพัฒนาช่องทางการให้บริการของธนาคาร</t>
  </si>
  <si>
    <t>3. สร้างภาพลักษณ์ที่ดีของธนาคาร</t>
  </si>
  <si>
    <t>3. ลดต้นทุนการทำธุรกรรมทางการเงินให้กับลูกค้าและธนาคาร</t>
  </si>
  <si>
    <t>จำนวนกระบวนการด้านสินเชื่อ</t>
  </si>
  <si>
    <t>1 กระบวนการ (Revolving)</t>
  </si>
  <si>
    <t>จำนวนลูกค้าเป้าหมาย</t>
  </si>
  <si>
    <t xml:space="preserve">5,000 ราย </t>
  </si>
  <si>
    <t>ที่สมัครใช้บริการ Revolving</t>
  </si>
  <si>
    <t>ร้อยละความสำเร็จของกิจกรรมที่เสร็จสิ้นภายในกำหนดเวลา</t>
  </si>
  <si>
    <t xml:space="preserve">จำนวนผลิตภัณฑ์สินเชื่อที่สามารถ </t>
  </si>
  <si>
    <r>
      <rPr>
        <sz val="12"/>
        <rFont val="Tahoma"/>
        <family val="2"/>
      </rPr>
      <t>≤</t>
    </r>
    <r>
      <rPr>
        <sz val="12"/>
        <rFont val="TH SarabunPSK"/>
        <family val="2"/>
      </rPr>
      <t xml:space="preserve"> 1 ผลิตภัณฑ์</t>
    </r>
  </si>
  <si>
    <t xml:space="preserve"> (On-Time Completion Rate)</t>
  </si>
  <si>
    <t xml:space="preserve">Revolving ได้ใช้งาน </t>
  </si>
  <si>
    <t xml:space="preserve">ระบบพร้อมใช้ ไม่มี Major Incident </t>
  </si>
  <si>
    <t xml:space="preserve">ภายใน 31 ธ.ค. 68 </t>
  </si>
  <si>
    <t xml:space="preserve">1. รวบรวมและวิเคราะห์ความต้องการและพฤติกรรมการขอสินเชื่อ Revolving </t>
  </si>
  <si>
    <t>Requirement ของระบบ</t>
  </si>
  <si>
    <t xml:space="preserve">สบ. พส. บอ.  </t>
  </si>
  <si>
    <t>ผ่าน Mobile Banking พร้อมกลุ่มเป้าหมาย และความต้องการของระบบ</t>
  </si>
  <si>
    <t>2. ออกแบบระบบการให้บริการสินเชื่อ Revolving  ผ่าน BAAC Mobile</t>
  </si>
  <si>
    <t>Flow การทำงานระบบ</t>
  </si>
  <si>
    <t xml:space="preserve">พส. สบ. บอ.  </t>
  </si>
  <si>
    <t>3. พัฒนาระบบการให้บริการสินเชื่อ  Revolving ผ่าน BAAC Mobile</t>
  </si>
  <si>
    <t>กระบวนการให้บริการสินเชื่อ Revolving ผ่าน BAAC Mobile</t>
  </si>
  <si>
    <t>พส.สบ. บอ.</t>
  </si>
  <si>
    <t>4. ทดสอบการใช้งานระบบ และปรับปรุงระบบ</t>
  </si>
  <si>
    <t>พส. สบ. ผท. บอ.</t>
  </si>
  <si>
    <t>5. นำระบบขึ้นใช้งานได้จริง</t>
  </si>
  <si>
    <t>รายงานการประชุม CAB/หมายเลข F1</t>
  </si>
  <si>
    <t>พส.สบ.</t>
  </si>
  <si>
    <t>6. สื่อสารประชาสัมพันธ์ให้พนักงานและลูกค้าผู้ใช้บริการ</t>
  </si>
  <si>
    <t>กิจกรรม/โครงการ/บันทึกเวียน</t>
  </si>
  <si>
    <t>พส. สบ.</t>
  </si>
  <si>
    <t>7. ติดตามและประเมินผลโครงการ</t>
  </si>
  <si>
    <t>รายงานผลการใช้บริการ</t>
  </si>
  <si>
    <t xml:space="preserve">สบ. พส.   </t>
  </si>
  <si>
    <t>...</t>
  </si>
  <si>
    <t>การกำหนดความต้องการ (Requirement) ที่ไม่ชัดเจน</t>
  </si>
  <si>
    <t>ประชุมหารือกับส่วนงานที่เกี่ยวข้อง เพื่อกำหนดแนวทางในการพัฒนาระบบ และให้ยืนยันความต้องการที่ชัดเจนก่อนเริ่มออกแบบระบบ</t>
  </si>
  <si>
    <t>SP68-27 โครงการเพิ่มประสิทธิภาพระบบสายวิชาชีพ รองรับการเติบโตทางธุรกิจ</t>
  </si>
  <si>
    <t>ฝ่ายทรัพยากรมนุษย์ (ทน.)</t>
  </si>
  <si>
    <t>พน. สบ. สป. ธญ.</t>
  </si>
  <si>
    <t>ยุทธศาสตร์ที่ 5 เพิ่มขีดความสามารถบุคลากรและกระบวนการทำงานที่สำคัญ</t>
  </si>
  <si>
    <t>กลยุทธ์ที่_11_พัฒนาและเสริมสร้างขีดความสามารถการทำงานในอนาคต</t>
  </si>
  <si>
    <t>11.1_ค่าใช้จ่ายพนักงานต่อรายได้สุทธิจากการดำเนินงาน น้อยกว่า ร้อยละ 40</t>
  </si>
  <si>
    <t>ธนาคารมีการพัฒนาผลิตภัณฑ์และบริการทางการเงินด้วยเทคโนโลยีและนวัตกรรมเพื่อการเติบโตสินเชื่ออย่างยั่งยืน จึงต้องเพิ่มประสิทธิภาพการบริหารทรัพยากรมนุษย์ให้มีความเชี่ยวชาญรองรับ</t>
  </si>
  <si>
    <t>การเติบโตทางธุรกิจ สามารถรองรับของธนาคารและเท่าทันการแข่งขัน</t>
  </si>
  <si>
    <t>1) เพิ่มประสิทธิภาพการบริหารจัดการทรัพยากรมนุษย์ รองรับการเติบโตทางธุรกิจ</t>
  </si>
  <si>
    <t>1) ธนาคารมีระบบสายวิชาชีพที่รองรับการดำเนินธุรกิจของธนาคาร</t>
  </si>
  <si>
    <t>2) เพิ่มทักษะความเชี่ยวชาญของพนักงานเพื่อรองรับธุรกิจใหม่</t>
  </si>
  <si>
    <t>2) พนักงานมีความเชี่ยวชาญที่รองรับทิศทางการดำเนินงาน</t>
  </si>
  <si>
    <t>ของธนาคารในปัจจุบันและอนาคต</t>
  </si>
  <si>
    <t>1. ค่าจ้างที่ปรึกษา</t>
  </si>
  <si>
    <t>2. ค่าฐานข้อมูลด้านทรัพยากรมนุษย์</t>
  </si>
  <si>
    <t>3. ค่าใช้จ่ายในการดำเนินการ</t>
  </si>
  <si>
    <t>ระบบวิชาชีพสินเชื่อรองรับการเติบโตทางธุรกิจ</t>
  </si>
  <si>
    <t>ความพึงพอใจของระบบ</t>
  </si>
  <si>
    <t>≥ ร้อยละ 80</t>
  </si>
  <si>
    <t>ภายใน 28 กุมภาพันธ์ 2569</t>
  </si>
  <si>
    <t>วิชาชีพสินเชื่อรองรับ</t>
  </si>
  <si>
    <t>การเติบโตทางธุรกิจ</t>
  </si>
  <si>
    <t>เส้นทางความก้าวหน้าสายวิชาชีพสินเชื่อ</t>
  </si>
  <si>
    <t>1 เส้นทางความก้าวหน้า</t>
  </si>
  <si>
    <t>พนักงานได้รับการแต่งตั้ง</t>
  </si>
  <si>
    <t>ภายใน 31 มีนาคม 2569</t>
  </si>
  <si>
    <t>เป็นพนักงานสายวิชาชีพ</t>
  </si>
  <si>
    <t>สินเชื่อ</t>
  </si>
  <si>
    <t>จำนวนพนักงานที่ผ่านการพัฒนาสู่สายวิชาชีพสินเชื่อ</t>
  </si>
  <si>
    <t>≥ ร้อยละ 50 ของกลุ่มเป้าหมายผ่านเกณฑ์การพัฒนาที่กำหนด</t>
  </si>
  <si>
    <t>1. ประชุมหารือกับส่วนงานที่เกี่ยวข้องเพื่อกำหนดกรอบหลักเกณฑ์</t>
  </si>
  <si>
    <t>บันทึกช่วยจำ/รายงานการประชุม</t>
  </si>
  <si>
    <t xml:space="preserve">ทน. พน. นย. </t>
  </si>
  <si>
    <t xml:space="preserve">สบ. สป. พธ. </t>
  </si>
  <si>
    <t xml:space="preserve">ธญ. อส. กก. </t>
  </si>
  <si>
    <t>2. ทบทวน Role Profile สายอาชีพสินเชื่อ เส้นทางความก้าวหน้าของวิชาชีพสินเชื่อ</t>
  </si>
  <si>
    <t>Role Profile สายอาชีพสินเชื่อ</t>
  </si>
  <si>
    <t>ทน. สบ. สป. พธ.</t>
  </si>
  <si>
    <t>รองรับธุรกิจธนาคาร และหลักเกณฑ์การสรรหาคัดเลือกและแต่งตั้ง</t>
  </si>
  <si>
    <t>เส้นทางความก้าวหน้าวิชาชีพสินเชื่อ</t>
  </si>
  <si>
    <t>3. ดำเนินกระบวนการสรรหาคัดเลือก</t>
  </si>
  <si>
    <t>บันทึกขออนุมัติประกาศรายชื่อฯ</t>
  </si>
  <si>
    <t>ทน.</t>
  </si>
  <si>
    <t>4. ประเมินความพึงพอใจของส่วนงานที่เกี่ยวข้องที่มีต่อระบบ</t>
  </si>
  <si>
    <t>ผลประเมินความพึงพอใจ</t>
  </si>
  <si>
    <t>5. รายงานสรุปผลเสนอฝ่ายจัดการ</t>
  </si>
  <si>
    <t>1. ข้อมูลสำหรับวิเคราะห์ไม่เพียงพอ</t>
  </si>
  <si>
    <t>1. ใช้ข้อมูลจากเครือข่ายสถาบัน</t>
  </si>
  <si>
    <t>การเงินเฉพาะกิจ (SFIs)</t>
  </si>
  <si>
    <t>2. ภารกิจเร่งด่วนของธนาคารทำให้ไม่ได้</t>
  </si>
  <si>
    <t>2. กำหนดแผนงานที่ชัดเจน มีการติดตาม</t>
  </si>
  <si>
    <t xml:space="preserve">รับความร่วมมือจากส่วนงานที่เกี่ยวข้อง </t>
  </si>
  <si>
    <t>และควบคุมการดำเนินงานอย่างสม่ำเสมอ</t>
  </si>
  <si>
    <r>
      <rPr>
        <b/>
        <sz val="12"/>
        <color theme="1"/>
        <rFont val="TH SarabunPSK"/>
        <family val="2"/>
      </rPr>
      <t>SP68-28</t>
    </r>
    <r>
      <rPr>
        <b/>
        <sz val="12"/>
        <color rgb="FFFF0000"/>
        <rFont val="TH SarabunPSK"/>
        <family val="2"/>
      </rPr>
      <t xml:space="preserve"> </t>
    </r>
    <r>
      <rPr>
        <b/>
        <sz val="12"/>
        <color theme="1"/>
        <rFont val="TH SarabunPSK"/>
        <family val="2"/>
      </rPr>
      <t>โครงการยกระดับความรู้และผลิตภาพบุคลากรให้ทันกับธุรกิจใหม่</t>
    </r>
  </si>
  <si>
    <t>สำนักพัฒนาทรัพยากรมนุษย์ (พน.)</t>
  </si>
  <si>
    <t xml:space="preserve">ทน. พธ. บค. ตส. สส. สบ. อส. ปร. พอ. บช. </t>
  </si>
  <si>
    <t xml:space="preserve">ธนาคารให้ความสำคัญในการพัฒนาขีดความสามารถแก่บุคลากรอย่างต่อเนื่อง โดยเฉพาะการพัฒนาทักษะที่สำคัญทางธุรกิจเพื่อให้บุคลากรมีความพร้อมในการปฏิบัติงานที่มีความท้าทาย สามารถคิดหาวิธีการทำงาน  </t>
  </si>
  <si>
    <t xml:space="preserve">และบริหารจัดการทรัพยากรของธนาคารที่มีอยู่อย่างจำกัดได้อย่างเหมาะสม </t>
  </si>
  <si>
    <t>1. เพื่อยกระดับความรู้ทางธุรกิจใหม่ ๆ แก่บุคลากรให้มีความพร้อมในการปฏิบัติงานตามภารกิจที่สำคัญของธนาคารได้</t>
  </si>
  <si>
    <t>ธนาคารสามารถยกระดับความรู้ทางธุรกิจใหม่ ๆ ให้แก่บุคลากรผ่าน</t>
  </si>
  <si>
    <t>อย่างมีประสิทธิภาพ</t>
  </si>
  <si>
    <t>หลักสูตรมาตรฐานเพื่อรองรับการขับเคลื่อนงานตามภารกิจที่สำคัญ</t>
  </si>
  <si>
    <t>2. เพื่อให้ธนาคารมีหลักสูตรมาตรฐานรองรับการขับเคลื่อนงานตามภารกิจที่สำคัญของธนาคาร</t>
  </si>
  <si>
    <t>ของธนาคาร รวมทั้งสามารถประเมินความคุ้มค่าจากการลงทุน</t>
  </si>
  <si>
    <t>3. เพื่อประเมินผลความคุ้มค่าจากการลงทุนด้านการพัฒนาบุคลากร</t>
  </si>
  <si>
    <t>ด้านการพัฒนาบุคลากร</t>
  </si>
  <si>
    <t xml:space="preserve">1. ค่าใช้จ่ายฝึกอบรมและดูงานในประเทศ </t>
  </si>
  <si>
    <t xml:space="preserve">1. กลุ่มเป้าหมายและการพัฒนาตาม Futrure Competency </t>
  </si>
  <si>
    <t>การประเมินประสิทธิผล</t>
  </si>
  <si>
    <t>2. จำนวนบุคลากรที่ได้รับการเพิ่มทักษะด้วยหลักสูตรมาตรฐาน</t>
  </si>
  <si>
    <t>3,000 คน</t>
  </si>
  <si>
    <t>การพัฒนา (ROI)</t>
  </si>
  <si>
    <t>ภายหลังเสร็จสิ้นการอบรม</t>
  </si>
  <si>
    <t>อย่างน้อย 6 เดือน</t>
  </si>
  <si>
    <t>หลักสูตรมาตรฐานที่เหมาะสมกับสายงาน</t>
  </si>
  <si>
    <t>2 หลักสูตร</t>
  </si>
  <si>
    <t>ROI ของบุคลากรที่ได้รับ</t>
  </si>
  <si>
    <t>การพัฒนา</t>
  </si>
  <si>
    <t>ผลการประเมินความคุ้มค่าจากการลงทุนด้านการพัฒนา</t>
  </si>
  <si>
    <t>1. ศึกษาและวิเคราะห์ข้อมูล Future Competency ที่สำคัญของธนาคาร</t>
  </si>
  <si>
    <t>ผลการวิเคราะห์ FCC ที่สำคัญ</t>
  </si>
  <si>
    <t>ของธนาคาร</t>
  </si>
  <si>
    <t>2. ประชุมหารือร่วมกับส่วนงานที่เกี่ยวข้องเพื่อร่วมออกแบบหลักสูตรมาตรฐาน</t>
  </si>
  <si>
    <t>แนวทางการออกแบบหลักสูตร</t>
  </si>
  <si>
    <t>พน./</t>
  </si>
  <si>
    <t>มาตรฐาน</t>
  </si>
  <si>
    <t xml:space="preserve">ส่วนงานที่เกี่ยวข้อง </t>
  </si>
  <si>
    <t>3. ขออนุมัติโครงการและงบประมาณ</t>
  </si>
  <si>
    <t>บันทึกขออนุมัติงบประมาณ</t>
  </si>
  <si>
    <t>4. ดำเนินการพัฒนาตามกลุ่มเป้าหมาย</t>
  </si>
  <si>
    <t>บันทึกเรียกตัวและดำเนินการพัฒนา</t>
  </si>
  <si>
    <t>5. สรุปรายงานเสนอฝ่ายจัดการ</t>
  </si>
  <si>
    <t>รายงานผลการดำเนินงานโครงการ</t>
  </si>
  <si>
    <t>การคัดเลือกกลุ่มเป้าหมายและการพัฒนา</t>
  </si>
  <si>
    <t>การกำกับ ติดตามของฝ่ายจัดการ</t>
  </si>
  <si>
    <t>ตาม Future Competency</t>
  </si>
  <si>
    <t>ที่กำกับดูแลเป็นรายเดือน</t>
  </si>
  <si>
    <t>SP68-29 โครงการนำร่องที่ใช้ AI เพื่อเพิ่มประสิทธิภาพกระบวนการทำงาน.</t>
  </si>
  <si>
    <t>ฝ่ายบริหารจัดการข้อมูล (บข.)</t>
  </si>
  <si>
    <t>พส. ทส. ผท. พน. และเจ้าของกระบวนการ</t>
  </si>
  <si>
    <t>Cost to Income ≤ ร้อยละ 42</t>
  </si>
  <si>
    <t>กลยุทธ์ที่_12_ยกระดับประสิทธิภาพกระบวนการด้วยเทคโนโลยีดิจิทัลและGRC</t>
  </si>
  <si>
    <t>12.1_Cost to Income ≤ ร้อยละ 42</t>
  </si>
  <si>
    <t>ในยุคดิจิทัลที่มีการเปลี่ยนแปลงอย่างรวดเร็ว องค์กรจำเป็นต้องปรับตัวและนำเทคโนโลยีสมัยใหม่มาใช้เพื่อเพิ่มประสิทธิภาพในการดำเนินงาน ปัญญาประดิษฐ์ (AI) เป็นหนึ่งในเทคโนโลยีที่มีศักยภาพสูงในการปฏิวัติกระบวนการทำงาน</t>
  </si>
  <si>
    <t>และยกระดับการให้บริการลูกค้า โครงการนำร่องนี้จึงมุ่งเน้นการนำ AI มาประยุกต์ใช้ในองค์กร เพื่อเพิ่มประสิทธิภาพการทำงาน ลดต้นทุน และสร้างนวัตกรรมในการให้บริการ</t>
  </si>
  <si>
    <t>1. ยกระดับการให้บริการและการดำเนินงานของธนาคารด้วย AI เพื่อเพิ่มประสิทธิภาพและความพึงพอใจของลูกค้า</t>
  </si>
  <si>
    <t>1. ลดต้นทุนการดำเนินงานในกระบวนการนำร่อง</t>
  </si>
  <si>
    <t>2. เพื่อพัฒนาขีดความสามารถขององค์กรสร้างความเชี่ยวชาญด้าน AI ภายในองค์กร พัฒนาโครงสร้างพื้นฐานด้านข้อมูล</t>
  </si>
  <si>
    <t>2. เพิ่มความแม่นยำและลดข้อผิดพลาดในกระบวนการทำงาน</t>
  </si>
  <si>
    <t>และปรับปรุงกระบวนการทำงานให้ทันสมัย</t>
  </si>
  <si>
    <t>3. ลดเวลาที่ใช้ในกระบวนการปฏิบัติงาน ซ้ำซ้อน หรือขั้นตอนที่ไม่จำเป็น</t>
  </si>
  <si>
    <t>4. สร้างพื้นฐานสำหรับการประยุกต์ใช้ AI ในการปรับปรุงระบบงานอื่นๆ</t>
  </si>
  <si>
    <t>ขององค์กร</t>
  </si>
  <si>
    <t xml:space="preserve">5. ส่งเสริมการเปลี่ยนแปลงองค์กรสู่การใช้เทคโนโลยีอย่างยั่งยืน </t>
  </si>
  <si>
    <t>(Digital Transformation)</t>
  </si>
  <si>
    <t>1. ค่าพัฒนาระบบ AI</t>
  </si>
  <si>
    <t>2. ค่าใช้จ่ายฝึกอบรมและดูงานในประเทศ</t>
  </si>
  <si>
    <t>3. ค่าจัดทำสื่อประชาสัมพันธ์</t>
  </si>
  <si>
    <t>จำนวนกระบวนการนำร่อง</t>
  </si>
  <si>
    <t>2 กระบวนการ</t>
  </si>
  <si>
    <t>ค่าใช้จ่ายลดลง</t>
  </si>
  <si>
    <t>ร้อยละ 5 จากการนำ AI</t>
  </si>
  <si>
    <t>ไปใช้ในกระบวนการ</t>
  </si>
  <si>
    <t xml:space="preserve">1. การออกแบบกระบวนการที่ใช้ AI </t>
  </si>
  <si>
    <t>Cost  to income</t>
  </si>
  <si>
    <t>≤ ร้อยะล 42</t>
  </si>
  <si>
    <t>2. ระยะเวลาในการการพัฒนาโมเดล</t>
  </si>
  <si>
    <t>1. การพิจาณาคัดเลือกกระบวนการในการนำ AI มาใช้</t>
  </si>
  <si>
    <t>ล่าช้าเกินว่า 7 วัน</t>
  </si>
  <si>
    <t>2. การพัฒนาโมเดลภายในระยะเวลาที่กำหนด</t>
  </si>
  <si>
    <t>1. รวบรวมวิเคราะห์ความต้องการ</t>
  </si>
  <si>
    <t>แผนการปรับปรุงกระบวนการทำงาน</t>
  </si>
  <si>
    <t xml:space="preserve">บข. </t>
  </si>
  <si>
    <t>2. ศึกษาและเลือกเทคโนโลยี AI</t>
  </si>
  <si>
    <t>รายงานการเปรียบเทียบเทคโนโลยี AI</t>
  </si>
  <si>
    <t>บข.</t>
  </si>
  <si>
    <t xml:space="preserve">3. พัฒนาแนวทางการกำกับดูแล AI Governance </t>
  </si>
  <si>
    <t xml:space="preserve"> นโยบายด้านจริยธรรมและ</t>
  </si>
  <si>
    <t>บข. ธป. รส.</t>
  </si>
  <si>
    <t>ความปลอดภัย</t>
  </si>
  <si>
    <t>4. พัฒนาโมเดล AI และทดสอบ (Model Development and Testing)</t>
  </si>
  <si>
    <t>โมเดล AI ที่สามารถนำมาใช้งาน</t>
  </si>
  <si>
    <t>บข. พส. ทส. ผท.</t>
  </si>
  <si>
    <t>นำร่อง</t>
  </si>
  <si>
    <t>เจ้าของกระบวนการ</t>
  </si>
  <si>
    <t>5. นำร่องใช้งาน</t>
  </si>
  <si>
    <t xml:space="preserve">รายงานผลการทดลองใช้งาน </t>
  </si>
  <si>
    <t>บข./ส่วนงาน</t>
  </si>
  <si>
    <t>6. ฝึกอบรมและให้ความรู้พนักงาน</t>
  </si>
  <si>
    <t xml:space="preserve">ผลการประเมินการรับรู้ </t>
  </si>
  <si>
    <t>บข.  พน.</t>
  </si>
  <si>
    <t>การประเมินความเข้าใจ</t>
  </si>
  <si>
    <t>7. ติดตามและประเมินผลการใช้งาน AI</t>
  </si>
  <si>
    <t>ผลประเมินการใข้งาน</t>
  </si>
  <si>
    <t>8. รายงานผลการดำเนินงานนำร่องการใช้ AI</t>
  </si>
  <si>
    <t>1. ข้อมูลอาจไม่สมบูรณ์หรือมีคุณภาพต่ำ</t>
  </si>
  <si>
    <t xml:space="preserve">  - ตรวจสอบและ Cleansing ข้อมูล</t>
  </si>
  <si>
    <t>2. ความแม่นยำของโมเดล AI</t>
  </si>
  <si>
    <t xml:space="preserve">  - ใช้ข้อมูลที่หลากหลาย</t>
  </si>
  <si>
    <t xml:space="preserve"> - ทดสอบโมเดลในสถานการณ์ต่างๆ</t>
  </si>
  <si>
    <t>SP68-30 โครงการพัฒนาระบบสนับสนุนการเปลี่ยนกระบวนการจากระบบมือสู่ดิจิทัล (3e)</t>
  </si>
  <si>
    <t>พน. จพ.</t>
  </si>
  <si>
    <t xml:space="preserve">เพื่อรองรับการทำธุรกรรมและเพิ่มประสิทธิภาพการบริการด้วยเทคโนโลยีดิจิทัล เพิ่ออำนวยความสะดวกให้กับลูกค้า </t>
  </si>
  <si>
    <t>1. เพื่ออำนวยความสะดวกให้ลูกค้าในการทำธุรกรรมผ่านช่องทางดิจิทัล</t>
  </si>
  <si>
    <t xml:space="preserve">1. เสริมสร้างความพึงพอใจในการใช้บริการของลูกค้า (Customer satisfaction)              </t>
  </si>
  <si>
    <t>2. เพิ่มศักยภาพบุคลากรและกระบวนการรองรับการเติบโตทางธุรกิจ</t>
  </si>
  <si>
    <t>3. เพิ่มขึดความสามารถองค์กรด้วยเทคโนโลยีดิจิทัล</t>
  </si>
  <si>
    <t>จำนวนกระบวนการที่เปลี่ยนจากระบบมือสู่ดิจิทัล (3e)</t>
  </si>
  <si>
    <t xml:space="preserve">3 ระบบ </t>
  </si>
  <si>
    <t>1. ความพึงพอใจของผู้ใช้งาน</t>
  </si>
  <si>
    <t>1. ไม่น้อยกว่าร้อยละ 80 (ระดับ 4 คะแนน)</t>
  </si>
  <si>
    <t xml:space="preserve">(1. e-Form 2. e-Document </t>
  </si>
  <si>
    <t>2. SLA  ของระบบ</t>
  </si>
  <si>
    <t>2. ไม่น้อยกว่าร้อยละ 99.9</t>
  </si>
  <si>
    <t>3. e-Signature)</t>
  </si>
  <si>
    <t>ได้บริษัทผู้รับจ้าง</t>
  </si>
  <si>
    <t>ภายในเดือน ก.ย. 68</t>
  </si>
  <si>
    <t>1. โครงการพัฒนาระบบ  e-Signature</t>
  </si>
  <si>
    <t xml:space="preserve">   1.1 รวบรวมและวิเคราะห์ความต้องการของผู้ใช้</t>
  </si>
  <si>
    <t xml:space="preserve">   1.2 ออกแบบระบบ</t>
  </si>
  <si>
    <t>EA ของระบบ e-Signature</t>
  </si>
  <si>
    <t xml:space="preserve">   1.3 พัฒนาระบบ และทดสอบระบบ</t>
  </si>
  <si>
    <t>ผลการทดสอบระบบ</t>
  </si>
  <si>
    <t xml:space="preserve">   1.4 นำระบบขึ้นใช้งาน</t>
  </si>
  <si>
    <t>คำชี้แจง / วิธีปฏิบัติ / บันทึกซักซ้อม</t>
  </si>
  <si>
    <t xml:space="preserve">   1.5. ปรับปรุงคู่มือ และฝึกอบรมการใช้งานระบบ</t>
  </si>
  <si>
    <t>คู่มือ 1 ฉบับ/จำนวนพนักงาน</t>
  </si>
  <si>
    <t>พส. พน.</t>
  </si>
  <si>
    <t xml:space="preserve">   1.6 ติดตามและประเมินผลการใช้งาน</t>
  </si>
  <si>
    <t>รายงานผลการใช้งาน</t>
  </si>
  <si>
    <t>2. โครงการพัฒนาระบบ  e-Form  E-Document</t>
  </si>
  <si>
    <t xml:space="preserve">   2.1 จัดทำขอบเขตของงาน (TOR)</t>
  </si>
  <si>
    <t>TOR</t>
  </si>
  <si>
    <t xml:space="preserve">   2.2 บันทึกเสนอขอความเห็นชอบขอซื้อขอจ้าง</t>
  </si>
  <si>
    <t>พส. จพ.</t>
  </si>
  <si>
    <t xml:space="preserve">   2.3 ได้บริษัทผู้รับจ้าง</t>
  </si>
  <si>
    <t>สัญญาจ้าง</t>
  </si>
  <si>
    <t xml:space="preserve">   2.4 พัฒนาระบบ</t>
  </si>
  <si>
    <t xml:space="preserve">   2.5 ทดสอบระบบโดยผู้ใช้งาน (UAT)</t>
  </si>
  <si>
    <t xml:space="preserve">   2.6. นำระบบขึ้นใช้งาน</t>
  </si>
  <si>
    <t xml:space="preserve">   2.7 ปรับปรุงคู่มือ และฝึกอบรมการใช้งานระบบ</t>
  </si>
  <si>
    <t>SP68-36 โครงการลดปริมาณการปล่อยก๊าซเรือนกระจก ขอบเขตที่ 1-2 จากการดำเนินงานภายในธนาคาร</t>
  </si>
  <si>
    <t>ฝ่ายอำนวยการ (อก.)</t>
  </si>
  <si>
    <t>ทุกส่วนงาน</t>
  </si>
  <si>
    <t>SO6_บริหารจัดการองค์กรและชุมชนเพื่อมุ่งสู่ความเป็นกลางทางคาร์บอน</t>
  </si>
  <si>
    <t>ลดปริมาณการปลดปล่อยก๊าซเรือนกระจก 4,879 tCO2eq (สะสม)</t>
  </si>
  <si>
    <t>ยุทธศาสตร์ที่ 6 ส่งเสริมการบริหารจัดการองค์กรและชุมชน ภายใต้ ESG เพื่อมุ่งสู่ความเป็นกลางทางคาร์บอนและความหลากหลายทางชีวภาพ</t>
  </si>
  <si>
    <t>กลยุทธ์ที่_14_บริหารจัดการองค์กรและชุมชนเพื่อเปลี่ยนผ่านเข้าสู่สังคมคาร์บอนต่ำ</t>
  </si>
  <si>
    <t>14.2_ลดปริมาณการปล่อยก๊าซเรือนกระจก ขอบเขตที่ 1-2 จากการดำเนินงานภายในธนาคาร 4,879 tCO2eq (สะสม)</t>
  </si>
  <si>
    <t xml:space="preserve">การบริหารจัดการองค์กรภายใต้แนวคิด ESG ตอบสนองต่อการเปลี่ยนแปลงสภาพภูมิอากาศ  และมุ่งสู่ความเป็นกลางทางคาร์บอน 
</t>
  </si>
  <si>
    <t xml:space="preserve"> เพื่อลดการใช้ทรัพยากรที่ส่งผลกระทบต่อสิ่งแวดล้อม และสนับสนุนนโยบายความเป็นกลางทางคาร์บอน </t>
  </si>
  <si>
    <t>การเพิ่มประสิทธิภาพเชิงนิเวศเศรษฐกิจ (Eco-Efficiency)</t>
  </si>
  <si>
    <t xml:space="preserve">(Carbon Neutrality) </t>
  </si>
  <si>
    <t>และลดการปลดปล่อยก๊าซเรือนกระจกขององค์กร</t>
  </si>
  <si>
    <t>งบลงทุน/ดูแล</t>
  </si>
  <si>
    <t>1. ค่าใช้จ่ายและฝึกอบรมดูงานในประเทศและการจัดกิจกรรมรณรงค์ด้านการอนุรักษ์พลังงานและรักษาสิ่งแวดล้อม</t>
  </si>
  <si>
    <t xml:space="preserve">2. ค่าบำรุงรักษาระบบผลิตพลังงานไฟฟ้าจากแสงอาทิตย์ให้มีประสิทธิภาพ
</t>
  </si>
  <si>
    <t>3. กำกับ ติดตาม การดำเนินงานของสาขา</t>
  </si>
  <si>
    <t xml:space="preserve">จำนวนโครงการที่ลดปริมาณการปล่อยก๊าซเรือนกระจก </t>
  </si>
  <si>
    <t>ลดปริมาณการปล่อย</t>
  </si>
  <si>
    <t>2,811 tCO2eq ภายในปีบัญชี 2568</t>
  </si>
  <si>
    <t xml:space="preserve">ก๊าซเรือนกระจก </t>
  </si>
  <si>
    <t>ดำเนินโครงการลดการใช้พลังงานภายใต้ขอบเขตที่ 1-2 จากการดำเนินงาน</t>
  </si>
  <si>
    <t>ภายในธนาคาร</t>
  </si>
  <si>
    <t>ไม่สามารถดำเนินกิจกรรมลดการใช้พลังงานได้ตามเป้าหมาย</t>
  </si>
  <si>
    <r>
      <t>ลดปริมาณการปลดปล่อยก๊าซเรือนกระจก &lt;</t>
    </r>
    <r>
      <rPr>
        <sz val="14.4"/>
        <rFont val="TH SarabunPSK"/>
        <family val="2"/>
      </rPr>
      <t xml:space="preserve"> </t>
    </r>
    <r>
      <rPr>
        <sz val="12"/>
        <rFont val="TH SarabunPSK"/>
        <family val="2"/>
      </rPr>
      <t xml:space="preserve">2,811 tCO2eq </t>
    </r>
  </si>
  <si>
    <t>1. กำหนดแนวทาง/มาตรการ/สื่อสาร /ซักซ้อม และรณรงค์การปล่อย</t>
  </si>
  <si>
    <t>บันทึกสื่อสาร/ซักซ้อม</t>
  </si>
  <si>
    <t>อก.</t>
  </si>
  <si>
    <t>ก๊าซเรือนกระจก</t>
  </si>
  <si>
    <t>2. จัดเก็บข้อมูลการใช้พลังงาน วิเคราะห์อัตราการปลดปล่อยก๊าซเรือนกระจก</t>
  </si>
  <si>
    <t>บันทึกรายงานผลการดำเนินงาน</t>
  </si>
  <si>
    <t>ขององค์กรและรายงานผลทุกเดือน</t>
  </si>
  <si>
    <t>3. กำกับ ติดตามการดำเนินงาน สนับสนุนและช่วยแก้ปัญหาในการดำเนินงาน</t>
  </si>
  <si>
    <t>ทุกไตรมาส</t>
  </si>
  <si>
    <t>4. รายงานสรุปผลการดำเนินงานโครงการต่อฝ่ายจัดการที่กำกับดูแล</t>
  </si>
  <si>
    <t>บันทึกรายงานสรุป</t>
  </si>
  <si>
    <t>ผลการดำเนินงานต่อฝ่ายจัดการ</t>
  </si>
  <si>
    <t>แนวโน้มการใช้พลังงานไฟฟ้าเพิ่มขึ้น</t>
  </si>
  <si>
    <t>กิจกรรมรณรงค์ลดการใช้พลังงาน</t>
  </si>
  <si>
    <t xml:space="preserve">ส่งผลกระทบต่อการดำเนินธุรกรรมสำคัญของธนาคารและสามารถกู้คืนระบบได้เกินระยะเวลา RTO แต่ไม่เกิน MTPD โดยใช้แผน BCP/DRP ระหว่างที่มีการกู้คืนระบบ MTPD)
</t>
  </si>
  <si>
    <t xml:space="preserve">ส่งผลกระทบต่อการดำเนินธุรกรรมสำคัญของธนาคารและ สามารถกู้คืนระบบได้ไม่เกินระยะเวลา RTO โดยใช้แผน BCP/DRP ระหว่างที่มีการกู้คืนระบบ  
</t>
  </si>
  <si>
    <t>Matrix เกณฑ์ความสำคัญของโครงการ</t>
  </si>
  <si>
    <t>ระดับคะแนนของปัจจัยในภาพรวม</t>
  </si>
  <si>
    <t>น้ำหนัก</t>
  </si>
  <si>
    <t>ผลกระทบต่อทิศทางองค์กร</t>
  </si>
  <si>
    <t>ความสำคัญในระดับสูงมาก</t>
  </si>
  <si>
    <t>12-16 คะแนน</t>
  </si>
  <si>
    <t>ความสำคัญในระดับสูง</t>
  </si>
  <si>
    <t>8-11.9 คะแนน</t>
  </si>
  <si>
    <t>ความสำคัญในระดับปานกลาง</t>
  </si>
  <si>
    <t>4-7.9 คะแนน</t>
  </si>
  <si>
    <t>ความสำคัญในระดับต่ำ</t>
  </si>
  <si>
    <t>0-3.9 คะแนน</t>
  </si>
  <si>
    <t xml:space="preserve">2. โครงการชุมชนนักปฏิบัติ (CoPs for Sustainable Growth) </t>
  </si>
  <si>
    <t>1. วิเคราะห์ข้อมูล/ทบทวนกระบวนการ</t>
  </si>
  <si>
    <t xml:space="preserve">พน. </t>
  </si>
  <si>
    <t xml:space="preserve">2. สื่อสารและสนับสนุนการทำ CoPs ระดับส่วนงาน </t>
  </si>
  <si>
    <t>พน. และ คกก.KM</t>
  </si>
  <si>
    <t xml:space="preserve"> - </t>
  </si>
  <si>
    <t>3. ส่งเสริมการแลกเปลี่ยนเรียนรู้ ระดับ สนจ. ฝสข. สนญ.</t>
  </si>
  <si>
    <t>4. สนับสนุนองค์ความรู้สู่นวัตกรรม/ธุรกิจ</t>
  </si>
  <si>
    <t>พน./วพ.</t>
  </si>
  <si>
    <t>5. ประเมินและติดตามผล</t>
  </si>
  <si>
    <t>6. สรุปผลการดำเนินโครงการ</t>
  </si>
  <si>
    <t>3. โครงการบริหารจัดการความรู้ที่สำคัญ</t>
  </si>
  <si>
    <t>2. วางแผน/กำหนดแนวทาง</t>
  </si>
  <si>
    <t>จัดจ้างที่ปรึกษา</t>
  </si>
  <si>
    <t>3. ทบทวน/แลกเปลี่ยนความรู้</t>
  </si>
  <si>
    <t>พน./Owner</t>
  </si>
  <si>
    <t>4. จัดการองค์ความรู้</t>
  </si>
  <si>
    <t>5. รายงานสรุปผลโครงการ</t>
  </si>
  <si>
    <t>การวิเคราะห์งาน</t>
  </si>
  <si>
    <t>4. โครงการพัฒนาระบบการจัดการความรู้</t>
  </si>
  <si>
    <t>1. วิเคราะห์ข้อมูล/แนวทาง</t>
  </si>
  <si>
    <t xml:space="preserve">2. รวบรวมข้อมูล/ความต้องการ </t>
  </si>
  <si>
    <t>3. ออกแบบและพัฒนา</t>
  </si>
  <si>
    <t>4. ทดสอบระบบ</t>
  </si>
  <si>
    <t>5. รายงานผลการดำเนินงาน</t>
  </si>
  <si>
    <t>การจัดทำข้อมูลผลการวิเคราะห์ และความรู้ในการออกแบบ พัฒนา และทดสอบระบบ</t>
  </si>
  <si>
    <t>พัฒนาระบบ/Adminระบบ</t>
  </si>
  <si>
    <t>เครื่องคอมพิวเตอร์แม่ข่าย (Server)</t>
  </si>
  <si>
    <t xml:space="preserve">โปรแกรมด้านการจัดการความรู้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</si>
</sst>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72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2"/>
      <color indexed="8"/>
      <name val="TH SarabunPSK"/>
      <family val="2"/>
    </font>
    <font>
      <sz val="11.5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4"/>
      <name val="TH SarabunPSK"/>
      <family val="2"/>
      <charset val="222"/>
    </font>
    <font>
      <b/>
      <sz val="12"/>
      <name val="TH SarabunPSK"/>
      <family val="2"/>
      <charset val="222"/>
    </font>
    <font>
      <sz val="12"/>
      <name val="TH SarabunPSK"/>
      <family val="2"/>
      <charset val="222"/>
    </font>
    <font>
      <sz val="12"/>
      <name val="Tahoma"/>
      <family val="2"/>
    </font>
    <font>
      <sz val="12"/>
      <color rgb="FF000000"/>
      <name val="TH SarabunPSK"/>
      <family val="2"/>
    </font>
    <font>
      <sz val="12"/>
      <color rgb="FFC00000"/>
      <name val="TH SarabunPSK"/>
      <family val="2"/>
    </font>
    <font>
      <sz val="11"/>
      <color indexed="8"/>
      <name val="TH SarabunPSK"/>
      <family val="2"/>
    </font>
    <font>
      <sz val="11"/>
      <color rgb="FF000000"/>
      <name val="TH SarabunPSK"/>
      <family val="2"/>
    </font>
    <font>
      <sz val="12"/>
      <color theme="1"/>
      <name val="TH SarabunPSK"/>
      <family val="2"/>
    </font>
    <font>
      <sz val="14.4"/>
      <name val="TH SarabunPSK"/>
      <family val="2"/>
    </font>
    <font>
      <sz val="12"/>
      <color theme="1"/>
      <name val="Times New Roman"/>
      <family val="1"/>
    </font>
    <font>
      <b/>
      <sz val="14"/>
      <color rgb="FF000000"/>
      <name val="TH SarabunPSK"/>
      <family val="2"/>
    </font>
    <font>
      <b/>
      <sz val="12"/>
      <color rgb="FF000000"/>
      <name val="TH SarabunPSK"/>
      <family val="2"/>
    </font>
    <font>
      <sz val="11"/>
      <color rgb="FF000000"/>
      <name val="Tahoma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H SarabunPSK"/>
      <family val="1"/>
    </font>
    <font>
      <b/>
      <sz val="11"/>
      <color rgb="FF000000"/>
      <name val="TH SarabunPSK"/>
      <family val="2"/>
    </font>
    <font>
      <b/>
      <sz val="16"/>
      <name val="TH SarabunPSK"/>
      <family val="2"/>
      <charset val="222"/>
    </font>
    <font>
      <sz val="12"/>
      <name val="Cordia New"/>
      <family val="2"/>
    </font>
    <font>
      <sz val="12"/>
      <name val="Calibri"/>
      <family val="2"/>
    </font>
    <font>
      <b/>
      <u/>
      <sz val="12"/>
      <color theme="1"/>
      <name val="TH SarabunPSK"/>
      <family val="2"/>
    </font>
    <font>
      <sz val="12"/>
      <name val="Tahoma"/>
      <family val="2"/>
      <scheme val="minor"/>
    </font>
    <font>
      <b/>
      <sz val="18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4"/>
      <color rgb="FFFF0000"/>
      <name val="TH SarabunPSK"/>
      <family val="2"/>
    </font>
    <font>
      <sz val="11"/>
      <color indexed="8"/>
      <name val="Cordia New"/>
      <family val="2"/>
    </font>
    <font>
      <b/>
      <sz val="18"/>
      <color indexed="8"/>
      <name val="Cordia New"/>
      <family val="2"/>
    </font>
    <font>
      <b/>
      <sz val="18"/>
      <name val="TH SarabunPSK"/>
      <family val="2"/>
    </font>
    <font>
      <b/>
      <sz val="16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sz val="14"/>
      <color indexed="8"/>
      <name val="TH SarabunPSK"/>
      <family val="2"/>
    </font>
    <font>
      <b/>
      <sz val="18"/>
      <color rgb="FFFF0000"/>
      <name val="TH SarabunPSK"/>
      <family val="2"/>
    </font>
    <font>
      <b/>
      <strike/>
      <sz val="14"/>
      <color rgb="FFFF0000"/>
      <name val="TH SarabunPSK"/>
      <family val="2"/>
    </font>
    <font>
      <sz val="14"/>
      <color indexed="8"/>
      <name val="Cordia New"/>
      <family val="2"/>
    </font>
    <font>
      <sz val="16"/>
      <color indexed="8"/>
      <name val="TH SarabunPSK"/>
      <family val="2"/>
    </font>
    <font>
      <b/>
      <sz val="16"/>
      <color indexed="8"/>
      <name val="Wingdings"/>
      <charset val="2"/>
    </font>
    <font>
      <sz val="16"/>
      <name val="Wingdings"/>
      <charset val="2"/>
    </font>
    <font>
      <sz val="16"/>
      <color indexed="8"/>
      <name val="Wingdings"/>
      <charset val="2"/>
    </font>
    <font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9FFB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79FFBC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35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0" tint="-0.24994659260841701"/>
      </bottom>
      <diagonal/>
    </border>
    <border>
      <left style="thin">
        <color theme="1"/>
      </left>
      <right/>
      <top style="thin">
        <color theme="1"/>
      </top>
      <bottom style="thin">
        <color theme="0" tint="-0.24994659260841701"/>
      </bottom>
      <diagonal/>
    </border>
    <border>
      <left style="thin">
        <color theme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theme="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/>
      <top style="hair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0" tint="-0.2499465926084170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/>
      <top/>
      <bottom style="hair">
        <color theme="0" tint="-0.24994659260841701"/>
      </bottom>
      <diagonal/>
    </border>
    <border>
      <left/>
      <right style="thin">
        <color indexed="64"/>
      </right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hair">
        <color theme="0" tint="-0.24994659260841701"/>
      </top>
      <bottom/>
      <diagonal/>
    </border>
    <border>
      <left/>
      <right style="thin">
        <color theme="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/>
      <top style="thin">
        <color indexed="64"/>
      </top>
      <bottom style="hair">
        <color theme="0" tint="-0.24994659260841701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/>
      <top style="hair">
        <color theme="0" tint="-0.2499465926084170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2499465926084170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thin">
        <color theme="2"/>
      </top>
      <bottom/>
      <diagonal/>
    </border>
    <border>
      <left style="thin">
        <color indexed="64"/>
      </left>
      <right/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hair">
        <color theme="0" tint="-0.34998626667073579"/>
      </left>
      <right/>
      <top/>
      <bottom style="thin">
        <color theme="1"/>
      </bottom>
      <diagonal/>
    </border>
    <border>
      <left style="thin">
        <color rgb="FF00000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2499465926084170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2499465926084170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indexed="64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 style="thin">
        <color indexed="64"/>
      </left>
      <right/>
      <top style="hair">
        <color theme="0" tint="-0.249977111117893"/>
      </top>
      <bottom style="thin">
        <color indexed="64"/>
      </bottom>
      <diagonal/>
    </border>
    <border>
      <left/>
      <right/>
      <top style="hair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24997711111789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249977111117893"/>
      </bottom>
      <diagonal/>
    </border>
    <border>
      <left style="thin">
        <color indexed="64"/>
      </left>
      <right style="thin">
        <color indexed="64"/>
      </right>
      <top style="hair">
        <color theme="0" tint="-0.249977111117893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249977111117893"/>
      </bottom>
      <diagonal/>
    </border>
    <border>
      <left/>
      <right style="thin">
        <color indexed="64"/>
      </right>
      <top style="hair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indexed="64"/>
      </left>
      <right style="thin">
        <color indexed="64"/>
      </right>
      <top style="hair">
        <color theme="0" tint="-0.249977111117893"/>
      </top>
      <bottom/>
      <diagonal/>
    </border>
    <border>
      <left/>
      <right style="thin">
        <color indexed="64"/>
      </right>
      <top style="hair">
        <color theme="0" tint="-0.249977111117893"/>
      </top>
      <bottom/>
      <diagonal/>
    </border>
    <border>
      <left/>
      <right style="thin">
        <color indexed="64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indexed="64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hair">
        <color theme="0" tint="-0.249977111117893"/>
      </top>
      <bottom/>
      <diagonal/>
    </border>
    <border>
      <left style="thin">
        <color theme="1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thin">
        <color indexed="64"/>
      </left>
      <right style="thin">
        <color indexed="64"/>
      </right>
      <top style="hair">
        <color theme="0" tint="-0.249977111117893"/>
      </top>
      <bottom style="thin">
        <color theme="1"/>
      </bottom>
      <diagonal/>
    </border>
    <border>
      <left style="thin">
        <color indexed="64"/>
      </left>
      <right/>
      <top style="hair">
        <color theme="0" tint="-0.249977111117893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249977111117893"/>
      </bottom>
      <diagonal/>
    </border>
    <border>
      <left style="thin">
        <color indexed="64"/>
      </left>
      <right/>
      <top/>
      <bottom style="hair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hair">
        <color theme="0" tint="-0.249977111117893"/>
      </bottom>
      <diagonal/>
    </border>
    <border>
      <left style="thin">
        <color indexed="64"/>
      </left>
      <right style="thin">
        <color rgb="FF000000"/>
      </right>
      <top/>
      <bottom style="hair">
        <color theme="0" tint="-0.249977111117893"/>
      </bottom>
      <diagonal/>
    </border>
    <border>
      <left style="thin">
        <color rgb="FF000000"/>
      </left>
      <right/>
      <top style="thin">
        <color rgb="FF000000"/>
      </top>
      <bottom style="hair">
        <color theme="0" tint="-0.249977111117893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hair">
        <color theme="0" tint="-0.249977111117893"/>
      </bottom>
      <diagonal/>
    </border>
    <border>
      <left style="thin">
        <color rgb="FF000000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 tint="-0.249977111117893"/>
      </left>
      <right/>
      <top/>
      <bottom/>
      <diagonal/>
    </border>
    <border>
      <left style="hair">
        <color theme="0" tint="-0.34998626667073579"/>
      </left>
      <right/>
      <top style="thin">
        <color indexed="64"/>
      </top>
      <bottom/>
      <diagonal/>
    </border>
    <border>
      <left/>
      <right/>
      <top/>
      <bottom style="hair">
        <color theme="0" tint="-0.249977111117893"/>
      </bottom>
      <diagonal/>
    </border>
    <border>
      <left style="thin">
        <color theme="1"/>
      </left>
      <right/>
      <top style="hair">
        <color theme="0" tint="-0.249977111117893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hair">
        <color theme="0" tint="-0.249977111117893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hair">
        <color indexed="64"/>
      </top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hair">
        <color indexed="64"/>
      </top>
      <bottom style="thin">
        <color theme="1"/>
      </bottom>
      <diagonal/>
    </border>
    <border>
      <left/>
      <right/>
      <top style="hair">
        <color indexed="64"/>
      </top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 style="thin">
        <color theme="1"/>
      </bottom>
      <diagonal/>
    </border>
    <border>
      <left/>
      <right style="thin">
        <color theme="1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/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/>
      <diagonal/>
    </border>
    <border>
      <left style="thin">
        <color indexed="64"/>
      </left>
      <right style="thin">
        <color theme="1"/>
      </right>
      <top style="hair">
        <color theme="1"/>
      </top>
      <bottom/>
      <diagonal/>
    </border>
    <border>
      <left style="thin">
        <color theme="1"/>
      </left>
      <right/>
      <top/>
      <bottom style="hair">
        <color theme="1"/>
      </bottom>
      <diagonal/>
    </border>
    <border>
      <left style="thin">
        <color indexed="64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/>
      <diagonal/>
    </border>
    <border>
      <left style="thin">
        <color theme="1"/>
      </left>
      <right style="thin">
        <color indexed="64"/>
      </right>
      <top/>
      <bottom style="hair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/>
      <diagonal/>
    </border>
    <border>
      <left style="thin">
        <color theme="0" tint="-0.34998626667073579"/>
      </left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 style="hair">
        <color theme="0" tint="-0.249977111117893"/>
      </bottom>
      <diagonal/>
    </border>
    <border>
      <left style="thin">
        <color theme="1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1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theme="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theme="1"/>
      </left>
      <right/>
      <top style="thin">
        <color theme="0" tint="-0.249977111117893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0" tint="-0.249977111117893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24994659260841701"/>
      </top>
      <bottom style="hair">
        <color theme="0" tint="-0.249977111117893"/>
      </bottom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 style="thin">
        <color rgb="FF000000"/>
      </left>
      <right/>
      <top style="thin">
        <color theme="0" tint="-0.24994659260841701"/>
      </top>
      <bottom style="hair">
        <color theme="0" tint="-0.249977111117893"/>
      </bottom>
      <diagonal/>
    </border>
    <border>
      <left style="thin">
        <color rgb="FF000000"/>
      </left>
      <right style="thin">
        <color indexed="64"/>
      </right>
      <top style="thin">
        <color theme="0" tint="-0.24994659260841701"/>
      </top>
      <bottom style="hair">
        <color theme="0" tint="-0.249977111117893"/>
      </bottom>
      <diagonal/>
    </border>
    <border>
      <left style="thin">
        <color indexed="64"/>
      </left>
      <right/>
      <top/>
      <bottom style="hair">
        <color theme="0" tint="-0.2499465926084170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0" tint="-0.34998626667073579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/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0" tint="-0.34998626667073579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theme="1"/>
      </top>
      <bottom style="hair">
        <color theme="0" tint="-0.24994659260841701"/>
      </bottom>
      <diagonal/>
    </border>
    <border>
      <left/>
      <right/>
      <top style="thin">
        <color theme="1"/>
      </top>
      <bottom style="hair">
        <color theme="0" tint="-0.24994659260841701"/>
      </bottom>
      <diagonal/>
    </border>
    <border>
      <left/>
      <right style="thin">
        <color theme="1"/>
      </right>
      <top style="thin">
        <color theme="1"/>
      </top>
      <bottom style="hair">
        <color theme="0" tint="-0.24994659260841701"/>
      </bottom>
      <diagonal/>
    </border>
    <border>
      <left style="thin">
        <color theme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1"/>
      </right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indexed="64"/>
      </right>
      <top/>
      <bottom style="thin">
        <color theme="2" tint="-0.499984740745262"/>
      </bottom>
      <diagonal/>
    </border>
    <border>
      <left style="thin">
        <color indexed="64"/>
      </left>
      <right/>
      <top style="thin">
        <color theme="2" tint="-0.499984740745262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2" tint="-0.499984740745262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2" tint="-0.499984740745262"/>
      </top>
      <bottom style="thin">
        <color theme="0" tint="-0.24994659260841701"/>
      </bottom>
      <diagonal/>
    </border>
    <border>
      <left/>
      <right/>
      <top style="thin">
        <color theme="2" tint="-0.49998474074526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2"/>
      </bottom>
      <diagonal/>
    </border>
    <border>
      <left/>
      <right/>
      <top style="thin">
        <color theme="0" tint="-0.24994659260841701"/>
      </top>
      <bottom style="thin">
        <color theme="2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2"/>
      </bottom>
      <diagonal/>
    </border>
    <border>
      <left style="thin">
        <color indexed="64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hair">
        <color theme="2" tint="-9.9948118533890809E-2"/>
      </top>
      <bottom style="hair">
        <color theme="2" tint="-9.9948118533890809E-2"/>
      </bottom>
      <diagonal/>
    </border>
    <border>
      <left style="thin">
        <color indexed="64"/>
      </left>
      <right/>
      <top style="thin">
        <color indexed="64"/>
      </top>
      <bottom style="hair">
        <color theme="2" tint="-9.9948118533890809E-2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hair">
        <color theme="2" tint="-9.9948118533890809E-2"/>
      </bottom>
      <diagonal/>
    </border>
    <border>
      <left/>
      <right style="thin">
        <color theme="1"/>
      </right>
      <top style="thin">
        <color theme="1"/>
      </top>
      <bottom style="hair">
        <color theme="2" tint="-9.9948118533890809E-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theme="2" tint="-9.9948118533890809E-2"/>
      </bottom>
      <diagonal/>
    </border>
    <border>
      <left style="thin">
        <color theme="1"/>
      </left>
      <right/>
      <top style="thin">
        <color indexed="64"/>
      </top>
      <bottom style="hair">
        <color theme="2" tint="-9.9948118533890809E-2"/>
      </bottom>
      <diagonal/>
    </border>
    <border>
      <left/>
      <right/>
      <top style="thin">
        <color indexed="64"/>
      </top>
      <bottom style="hair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2" tint="-9.9948118533890809E-2"/>
      </bottom>
      <diagonal/>
    </border>
    <border>
      <left style="thin">
        <color indexed="64"/>
      </left>
      <right/>
      <top style="hair">
        <color theme="2" tint="-9.9948118533890809E-2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hair">
        <color theme="2" tint="-9.9948118533890809E-2"/>
      </top>
      <bottom style="thin">
        <color indexed="64"/>
      </bottom>
      <diagonal/>
    </border>
    <border>
      <left/>
      <right style="thin">
        <color theme="1"/>
      </right>
      <top style="hair">
        <color theme="2" tint="-9.9948118533890809E-2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2" tint="-9.9948118533890809E-2"/>
      </top>
      <bottom style="thin">
        <color indexed="64"/>
      </bottom>
      <diagonal/>
    </border>
    <border>
      <left style="thin">
        <color theme="1"/>
      </left>
      <right/>
      <top style="hair">
        <color theme="2" tint="-9.9948118533890809E-2"/>
      </top>
      <bottom style="thin">
        <color indexed="64"/>
      </bottom>
      <diagonal/>
    </border>
    <border>
      <left/>
      <right/>
      <top style="hair">
        <color theme="2" tint="-9.9948118533890809E-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2" tint="-9.9948118533890809E-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2" tint="-9.9948118533890809E-2"/>
      </bottom>
      <diagonal/>
    </border>
    <border>
      <left/>
      <right style="thin">
        <color indexed="64"/>
      </right>
      <top style="hair">
        <color theme="2" tint="-9.9948118533890809E-2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hair">
        <color theme="2" tint="-9.9948118533890809E-2"/>
      </bottom>
      <diagonal/>
    </border>
    <border>
      <left/>
      <right style="thin">
        <color indexed="64"/>
      </right>
      <top/>
      <bottom style="hair">
        <color theme="2" tint="-9.9948118533890809E-2"/>
      </bottom>
      <diagonal/>
    </border>
    <border>
      <left style="thin">
        <color theme="1"/>
      </left>
      <right style="thin">
        <color theme="1"/>
      </right>
      <top style="hair">
        <color theme="2" tint="-9.9948118533890809E-2"/>
      </top>
      <bottom style="thin">
        <color theme="1"/>
      </bottom>
      <diagonal/>
    </border>
    <border>
      <left style="thin">
        <color theme="1"/>
      </left>
      <right/>
      <top style="hair">
        <color theme="2" tint="-9.9948118533890809E-2"/>
      </top>
      <bottom style="thin">
        <color theme="1"/>
      </bottom>
      <diagonal/>
    </border>
    <border>
      <left style="thin">
        <color indexed="64"/>
      </left>
      <right/>
      <top style="hair">
        <color theme="0" tint="-0.24994659260841701"/>
      </top>
      <bottom style="hair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hair">
        <color theme="2" tint="-9.9948118533890809E-2"/>
      </bottom>
      <diagonal/>
    </border>
    <border>
      <left style="thin">
        <color indexed="64"/>
      </left>
      <right/>
      <top style="hair">
        <color theme="2" tint="-9.9948118533890809E-2"/>
      </top>
      <bottom style="hair">
        <color theme="2" tint="-9.9948118533890809E-2"/>
      </bottom>
      <diagonal/>
    </border>
    <border>
      <left style="thin">
        <color indexed="64"/>
      </left>
      <right/>
      <top style="hair">
        <color theme="2" tint="-9.9948118533890809E-2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hair">
        <color theme="2" tint="-9.9948118533890809E-2"/>
      </top>
      <bottom style="hair">
        <color theme="0" tint="-0.24994659260841701"/>
      </bottom>
      <diagonal/>
    </border>
    <border>
      <left/>
      <right/>
      <top style="hair">
        <color theme="2" tint="-9.9948118533890809E-2"/>
      </top>
      <bottom style="hair">
        <color theme="2" tint="-9.9948118533890809E-2"/>
      </bottom>
      <diagonal/>
    </border>
    <border>
      <left/>
      <right style="thin">
        <color indexed="64"/>
      </right>
      <top style="hair">
        <color theme="2" tint="-9.9948118533890809E-2"/>
      </top>
      <bottom style="hair">
        <color theme="2" tint="-9.9948118533890809E-2"/>
      </bottom>
      <diagonal/>
    </border>
    <border>
      <left style="thin">
        <color rgb="FF000000"/>
      </left>
      <right/>
      <top style="hair">
        <color theme="0" tint="-0.249977111117893"/>
      </top>
      <bottom style="thin">
        <color theme="1"/>
      </bottom>
      <diagonal/>
    </border>
    <border>
      <left style="thin">
        <color indexed="64"/>
      </left>
      <right style="thin">
        <color rgb="FF000000"/>
      </right>
      <top style="hair">
        <color theme="0" tint="-0.249977111117893"/>
      </top>
      <bottom style="thin">
        <color theme="1"/>
      </bottom>
      <diagonal/>
    </border>
    <border>
      <left style="thin">
        <color rgb="FF000000"/>
      </left>
      <right/>
      <top/>
      <bottom style="thin">
        <color theme="1"/>
      </bottom>
      <diagonal/>
    </border>
    <border>
      <left/>
      <right style="thin">
        <color rgb="FF000000"/>
      </right>
      <top/>
      <bottom style="thin">
        <color theme="1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4" fillId="0" borderId="0"/>
    <xf numFmtId="9" fontId="16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30" fillId="0" borderId="0"/>
    <xf numFmtId="0" fontId="2" fillId="0" borderId="0"/>
    <xf numFmtId="0" fontId="2" fillId="0" borderId="0"/>
    <xf numFmtId="0" fontId="1" fillId="0" borderId="0"/>
    <xf numFmtId="9" fontId="11" fillId="0" borderId="0" applyFont="0" applyFill="0" applyBorder="0" applyAlignment="0" applyProtection="0"/>
  </cellStyleXfs>
  <cellXfs count="3049">
    <xf numFmtId="0" fontId="0" fillId="0" borderId="0" xfId="0"/>
    <xf numFmtId="0" fontId="6" fillId="2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textRotation="90"/>
    </xf>
    <xf numFmtId="0" fontId="0" fillId="0" borderId="20" xfId="0" applyBorder="1"/>
    <xf numFmtId="0" fontId="6" fillId="0" borderId="2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21" xfId="0" applyBorder="1"/>
    <xf numFmtId="0" fontId="6" fillId="4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6" fillId="0" borderId="26" xfId="0" applyFont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0" fontId="6" fillId="4" borderId="28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7" fillId="2" borderId="4" xfId="0" applyFont="1" applyFill="1" applyBorder="1" applyAlignment="1">
      <alignment horizontal="center" vertical="top"/>
    </xf>
    <xf numFmtId="0" fontId="7" fillId="5" borderId="5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top"/>
    </xf>
    <xf numFmtId="0" fontId="7" fillId="4" borderId="6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/>
    </xf>
    <xf numFmtId="0" fontId="7" fillId="3" borderId="6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7" fillId="2" borderId="12" xfId="0" applyFont="1" applyFill="1" applyBorder="1" applyAlignment="1">
      <alignment horizontal="center" vertical="top"/>
    </xf>
    <xf numFmtId="0" fontId="10" fillId="0" borderId="0" xfId="0" applyFont="1" applyAlignment="1">
      <alignment vertical="top"/>
    </xf>
    <xf numFmtId="0" fontId="7" fillId="5" borderId="5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0" borderId="32" xfId="0" applyFont="1" applyBorder="1" applyAlignment="1">
      <alignment horizontal="center" vertical="top"/>
    </xf>
    <xf numFmtId="0" fontId="7" fillId="0" borderId="33" xfId="0" applyFont="1" applyBorder="1" applyAlignment="1">
      <alignment horizontal="center" vertical="top"/>
    </xf>
    <xf numFmtId="0" fontId="7" fillId="0" borderId="34" xfId="0" applyFont="1" applyBorder="1" applyAlignment="1">
      <alignment horizontal="center" vertical="top"/>
    </xf>
    <xf numFmtId="0" fontId="7" fillId="0" borderId="35" xfId="0" applyFont="1" applyBorder="1" applyAlignment="1">
      <alignment horizontal="center" vertical="top"/>
    </xf>
    <xf numFmtId="0" fontId="7" fillId="0" borderId="36" xfId="0" applyFont="1" applyBorder="1" applyAlignment="1">
      <alignment horizontal="center" vertical="top"/>
    </xf>
    <xf numFmtId="0" fontId="7" fillId="5" borderId="3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vertical="top"/>
    </xf>
    <xf numFmtId="0" fontId="7" fillId="3" borderId="3" xfId="0" applyFont="1" applyFill="1" applyBorder="1" applyAlignment="1">
      <alignment horizontal="center" vertical="top" wrapText="1"/>
    </xf>
    <xf numFmtId="0" fontId="7" fillId="4" borderId="23" xfId="0" applyFont="1" applyFill="1" applyBorder="1" applyAlignment="1">
      <alignment horizontal="center" vertical="top"/>
    </xf>
    <xf numFmtId="0" fontId="7" fillId="4" borderId="24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/>
    </xf>
    <xf numFmtId="0" fontId="7" fillId="5" borderId="29" xfId="0" applyFont="1" applyFill="1" applyBorder="1" applyAlignment="1">
      <alignment horizontal="center" vertical="top"/>
    </xf>
    <xf numFmtId="0" fontId="7" fillId="5" borderId="30" xfId="0" applyFont="1" applyFill="1" applyBorder="1" applyAlignment="1">
      <alignment horizontal="center" vertical="top"/>
    </xf>
    <xf numFmtId="0" fontId="7" fillId="5" borderId="31" xfId="0" applyFont="1" applyFill="1" applyBorder="1" applyAlignment="1">
      <alignment horizontal="center" vertical="top"/>
    </xf>
    <xf numFmtId="0" fontId="7" fillId="3" borderId="37" xfId="0" applyFont="1" applyFill="1" applyBorder="1" applyAlignment="1">
      <alignment horizontal="center" vertical="top"/>
    </xf>
    <xf numFmtId="0" fontId="0" fillId="6" borderId="0" xfId="0" applyFill="1"/>
    <xf numFmtId="0" fontId="6" fillId="6" borderId="0" xfId="0" applyFont="1" applyFill="1"/>
    <xf numFmtId="0" fontId="6" fillId="4" borderId="3" xfId="0" applyFont="1" applyFill="1" applyBorder="1"/>
    <xf numFmtId="0" fontId="6" fillId="3" borderId="3" xfId="0" applyFont="1" applyFill="1" applyBorder="1"/>
    <xf numFmtId="0" fontId="6" fillId="2" borderId="3" xfId="0" applyFont="1" applyFill="1" applyBorder="1"/>
    <xf numFmtId="0" fontId="6" fillId="5" borderId="3" xfId="0" applyFont="1" applyFill="1" applyBorder="1"/>
    <xf numFmtId="0" fontId="6" fillId="0" borderId="0" xfId="0" applyFont="1" applyAlignment="1">
      <alignment horizontal="left" vertical="center"/>
    </xf>
    <xf numFmtId="0" fontId="7" fillId="0" borderId="39" xfId="0" applyFont="1" applyBorder="1" applyAlignment="1">
      <alignment horizontal="center" vertical="top"/>
    </xf>
    <xf numFmtId="0" fontId="7" fillId="0" borderId="40" xfId="0" applyFont="1" applyBorder="1" applyAlignment="1">
      <alignment horizontal="center" vertical="top"/>
    </xf>
    <xf numFmtId="0" fontId="7" fillId="5" borderId="6" xfId="0" applyFont="1" applyFill="1" applyBorder="1" applyAlignment="1">
      <alignment horizontal="center" vertical="top"/>
    </xf>
    <xf numFmtId="0" fontId="15" fillId="0" borderId="0" xfId="0" applyFont="1" applyAlignment="1">
      <alignment vertical="center"/>
    </xf>
    <xf numFmtId="0" fontId="18" fillId="0" borderId="0" xfId="0" applyFont="1"/>
    <xf numFmtId="0" fontId="17" fillId="0" borderId="0" xfId="0" applyFont="1"/>
    <xf numFmtId="0" fontId="15" fillId="6" borderId="0" xfId="0" applyFont="1" applyFill="1" applyAlignment="1">
      <alignment vertical="center"/>
    </xf>
    <xf numFmtId="0" fontId="12" fillId="7" borderId="3" xfId="0" applyFont="1" applyFill="1" applyBorder="1" applyAlignment="1">
      <alignment horizontal="center" vertical="center" wrapText="1"/>
    </xf>
    <xf numFmtId="0" fontId="12" fillId="13" borderId="3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 wrapText="1"/>
    </xf>
    <xf numFmtId="0" fontId="12" fillId="11" borderId="3" xfId="0" applyFont="1" applyFill="1" applyBorder="1" applyAlignment="1">
      <alignment horizontal="center" vertical="center" wrapText="1"/>
    </xf>
    <xf numFmtId="0" fontId="12" fillId="15" borderId="3" xfId="0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horizontal="center" vertical="center" wrapText="1"/>
    </xf>
    <xf numFmtId="0" fontId="12" fillId="14" borderId="3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5" fillId="6" borderId="0" xfId="0" applyFont="1" applyFill="1" applyAlignment="1">
      <alignment vertical="center" wrapText="1"/>
    </xf>
    <xf numFmtId="0" fontId="12" fillId="3" borderId="4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3" fillId="0" borderId="43" xfId="0" applyFont="1" applyBorder="1" applyAlignment="1">
      <alignment horizontal="center" vertical="top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9" fillId="6" borderId="0" xfId="3" applyFont="1" applyFill="1"/>
    <xf numFmtId="0" fontId="8" fillId="16" borderId="3" xfId="3" applyFont="1" applyFill="1" applyBorder="1" applyAlignment="1">
      <alignment horizontal="center" vertical="center" wrapText="1"/>
    </xf>
    <xf numFmtId="0" fontId="9" fillId="0" borderId="0" xfId="3" applyFont="1"/>
    <xf numFmtId="0" fontId="9" fillId="6" borderId="0" xfId="3" applyFont="1" applyFill="1" applyAlignment="1">
      <alignment wrapText="1"/>
    </xf>
    <xf numFmtId="0" fontId="12" fillId="16" borderId="3" xfId="3" applyFont="1" applyFill="1" applyBorder="1" applyAlignment="1">
      <alignment horizontal="left" vertical="center"/>
    </xf>
    <xf numFmtId="0" fontId="8" fillId="15" borderId="3" xfId="3" applyFont="1" applyFill="1" applyBorder="1" applyAlignment="1">
      <alignment horizontal="center" vertical="center"/>
    </xf>
    <xf numFmtId="0" fontId="8" fillId="11" borderId="3" xfId="3" applyFont="1" applyFill="1" applyBorder="1" applyAlignment="1">
      <alignment horizontal="center" vertical="center"/>
    </xf>
    <xf numFmtId="0" fontId="8" fillId="13" borderId="3" xfId="3" applyFont="1" applyFill="1" applyBorder="1" applyAlignment="1">
      <alignment horizontal="center" vertical="center"/>
    </xf>
    <xf numFmtId="0" fontId="8" fillId="16" borderId="3" xfId="3" applyFont="1" applyFill="1" applyBorder="1" applyAlignment="1">
      <alignment horizontal="left" vertical="center"/>
    </xf>
    <xf numFmtId="0" fontId="8" fillId="12" borderId="3" xfId="3" applyFont="1" applyFill="1" applyBorder="1" applyAlignment="1">
      <alignment horizontal="center" vertical="center"/>
    </xf>
    <xf numFmtId="0" fontId="8" fillId="14" borderId="3" xfId="3" applyFont="1" applyFill="1" applyBorder="1" applyAlignment="1">
      <alignment horizontal="center" vertical="center"/>
    </xf>
    <xf numFmtId="0" fontId="9" fillId="13" borderId="47" xfId="3" applyFont="1" applyFill="1" applyBorder="1" applyAlignment="1">
      <alignment horizontal="left" vertical="top"/>
    </xf>
    <xf numFmtId="0" fontId="9" fillId="13" borderId="8" xfId="3" applyFont="1" applyFill="1" applyBorder="1" applyAlignment="1">
      <alignment horizontal="center" vertical="top"/>
    </xf>
    <xf numFmtId="0" fontId="9" fillId="11" borderId="43" xfId="3" applyFont="1" applyFill="1" applyBorder="1" applyAlignment="1">
      <alignment horizontal="left" vertical="top"/>
    </xf>
    <xf numFmtId="0" fontId="9" fillId="11" borderId="1" xfId="3" applyFont="1" applyFill="1" applyBorder="1" applyAlignment="1">
      <alignment horizontal="center" vertical="top"/>
    </xf>
    <xf numFmtId="0" fontId="9" fillId="15" borderId="43" xfId="3" applyFont="1" applyFill="1" applyBorder="1" applyAlignment="1">
      <alignment horizontal="left" vertical="top"/>
    </xf>
    <xf numFmtId="0" fontId="9" fillId="15" borderId="1" xfId="3" applyFont="1" applyFill="1" applyBorder="1" applyAlignment="1">
      <alignment horizontal="center" vertical="top"/>
    </xf>
    <xf numFmtId="0" fontId="9" fillId="12" borderId="48" xfId="3" applyFont="1" applyFill="1" applyBorder="1" applyAlignment="1">
      <alignment horizontal="left" vertical="top"/>
    </xf>
    <xf numFmtId="0" fontId="9" fillId="12" borderId="27" xfId="3" applyFont="1" applyFill="1" applyBorder="1" applyAlignment="1">
      <alignment horizontal="center" vertical="top"/>
    </xf>
    <xf numFmtId="0" fontId="9" fillId="14" borderId="48" xfId="3" applyFont="1" applyFill="1" applyBorder="1" applyAlignment="1">
      <alignment horizontal="left" vertical="top"/>
    </xf>
    <xf numFmtId="0" fontId="9" fillId="14" borderId="27" xfId="3" applyFont="1" applyFill="1" applyBorder="1" applyAlignment="1">
      <alignment horizontal="center" vertical="top"/>
    </xf>
    <xf numFmtId="0" fontId="15" fillId="0" borderId="0" xfId="0" applyFont="1"/>
    <xf numFmtId="0" fontId="12" fillId="9" borderId="0" xfId="0" applyFont="1" applyFill="1" applyAlignment="1">
      <alignment horizontal="center"/>
    </xf>
    <xf numFmtId="0" fontId="12" fillId="9" borderId="0" xfId="0" applyFont="1" applyFill="1" applyAlignment="1">
      <alignment horizontal="left"/>
    </xf>
    <xf numFmtId="0" fontId="18" fillId="0" borderId="49" xfId="0" applyFont="1" applyBorder="1"/>
    <xf numFmtId="0" fontId="18" fillId="0" borderId="42" xfId="0" applyFont="1" applyBorder="1"/>
    <xf numFmtId="0" fontId="17" fillId="8" borderId="3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/>
    </xf>
    <xf numFmtId="0" fontId="7" fillId="17" borderId="47" xfId="0" applyFont="1" applyFill="1" applyBorder="1"/>
    <xf numFmtId="0" fontId="18" fillId="0" borderId="0" xfId="0" applyFont="1" applyAlignment="1">
      <alignment horizontal="center"/>
    </xf>
    <xf numFmtId="0" fontId="17" fillId="0" borderId="45" xfId="0" applyFont="1" applyBorder="1" applyAlignment="1">
      <alignment horizontal="center" vertical="top"/>
    </xf>
    <xf numFmtId="0" fontId="17" fillId="0" borderId="46" xfId="0" applyFont="1" applyBorder="1" applyAlignment="1">
      <alignment horizontal="center"/>
    </xf>
    <xf numFmtId="0" fontId="17" fillId="0" borderId="0" xfId="0" applyFont="1" applyAlignment="1">
      <alignment horizontal="left" vertical="top"/>
    </xf>
    <xf numFmtId="0" fontId="7" fillId="17" borderId="45" xfId="0" applyFont="1" applyFill="1" applyBorder="1"/>
    <xf numFmtId="0" fontId="17" fillId="17" borderId="0" xfId="0" applyFont="1" applyFill="1"/>
    <xf numFmtId="0" fontId="18" fillId="8" borderId="3" xfId="0" applyFont="1" applyFill="1" applyBorder="1"/>
    <xf numFmtId="9" fontId="17" fillId="8" borderId="3" xfId="4" applyFont="1" applyFill="1" applyBorder="1" applyAlignment="1">
      <alignment horizontal="center" vertical="center"/>
    </xf>
    <xf numFmtId="0" fontId="18" fillId="0" borderId="46" xfId="0" applyFont="1" applyBorder="1"/>
    <xf numFmtId="0" fontId="7" fillId="17" borderId="45" xfId="0" applyFont="1" applyFill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8" fillId="0" borderId="45" xfId="0" applyFont="1" applyBorder="1"/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center"/>
    </xf>
    <xf numFmtId="0" fontId="7" fillId="17" borderId="45" xfId="0" applyFont="1" applyFill="1" applyBorder="1" applyAlignment="1">
      <alignment horizontal="left" vertical="top"/>
    </xf>
    <xf numFmtId="0" fontId="14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18" fillId="0" borderId="48" xfId="0" applyFont="1" applyBorder="1"/>
    <xf numFmtId="9" fontId="18" fillId="0" borderId="0" xfId="4" applyFont="1"/>
    <xf numFmtId="0" fontId="17" fillId="0" borderId="38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17" fillId="0" borderId="41" xfId="0" applyFont="1" applyBorder="1"/>
    <xf numFmtId="0" fontId="17" fillId="0" borderId="49" xfId="0" applyFont="1" applyBorder="1" applyAlignment="1">
      <alignment horizontal="left" vertical="top" wrapText="1"/>
    </xf>
    <xf numFmtId="0" fontId="18" fillId="0" borderId="44" xfId="0" applyFont="1" applyBorder="1" applyAlignment="1">
      <alignment vertical="top"/>
    </xf>
    <xf numFmtId="0" fontId="18" fillId="0" borderId="0" xfId="0" applyFont="1" applyAlignment="1">
      <alignment vertical="top"/>
    </xf>
    <xf numFmtId="0" fontId="18" fillId="0" borderId="27" xfId="0" applyFont="1" applyBorder="1"/>
    <xf numFmtId="9" fontId="18" fillId="0" borderId="0" xfId="0" applyNumberFormat="1" applyFont="1"/>
    <xf numFmtId="0" fontId="17" fillId="0" borderId="49" xfId="0" applyFont="1" applyBorder="1" applyAlignment="1">
      <alignment horizontal="left" vertical="top"/>
    </xf>
    <xf numFmtId="0" fontId="17" fillId="0" borderId="46" xfId="0" applyFont="1" applyBorder="1" applyAlignment="1">
      <alignment horizontal="center" vertical="top"/>
    </xf>
    <xf numFmtId="0" fontId="17" fillId="0" borderId="44" xfId="0" applyFont="1" applyBorder="1" applyAlignment="1">
      <alignment vertical="top"/>
    </xf>
    <xf numFmtId="0" fontId="17" fillId="0" borderId="0" xfId="0" applyFont="1" applyAlignment="1">
      <alignment vertical="top"/>
    </xf>
    <xf numFmtId="0" fontId="17" fillId="0" borderId="38" xfId="0" applyFont="1" applyBorder="1" applyAlignment="1">
      <alignment vertical="top"/>
    </xf>
    <xf numFmtId="0" fontId="17" fillId="0" borderId="38" xfId="0" applyFont="1" applyBorder="1" applyAlignment="1">
      <alignment horizontal="left" vertical="top" wrapText="1"/>
    </xf>
    <xf numFmtId="9" fontId="24" fillId="0" borderId="49" xfId="4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top"/>
    </xf>
    <xf numFmtId="0" fontId="23" fillId="0" borderId="44" xfId="0" applyFont="1" applyBorder="1" applyAlignment="1">
      <alignment vertical="top"/>
    </xf>
    <xf numFmtId="0" fontId="18" fillId="0" borderId="46" xfId="0" applyFont="1" applyBorder="1" applyAlignment="1">
      <alignment vertical="top"/>
    </xf>
    <xf numFmtId="0" fontId="24" fillId="0" borderId="0" xfId="0" applyFont="1"/>
    <xf numFmtId="0" fontId="24" fillId="0" borderId="38" xfId="0" applyFont="1" applyBorder="1"/>
    <xf numFmtId="0" fontId="23" fillId="8" borderId="3" xfId="0" applyFont="1" applyFill="1" applyBorder="1" applyAlignment="1">
      <alignment horizontal="center" vertical="center" wrapText="1"/>
    </xf>
    <xf numFmtId="0" fontId="24" fillId="0" borderId="49" xfId="0" applyFont="1" applyBorder="1" applyAlignment="1">
      <alignment horizontal="left" vertical="top" wrapText="1"/>
    </xf>
    <xf numFmtId="0" fontId="24" fillId="0" borderId="42" xfId="0" applyFont="1" applyBorder="1" applyAlignment="1">
      <alignment horizontal="left" vertical="top" wrapText="1"/>
    </xf>
    <xf numFmtId="0" fontId="23" fillId="0" borderId="38" xfId="0" applyFont="1" applyBorder="1" applyAlignment="1">
      <alignment horizontal="left" vertical="top" wrapText="1"/>
    </xf>
    <xf numFmtId="0" fontId="23" fillId="0" borderId="48" xfId="0" applyFont="1" applyBorder="1" applyAlignment="1">
      <alignment vertical="center"/>
    </xf>
    <xf numFmtId="0" fontId="23" fillId="0" borderId="38" xfId="0" applyFont="1" applyBorder="1" applyAlignment="1">
      <alignment vertical="center"/>
    </xf>
    <xf numFmtId="0" fontId="24" fillId="0" borderId="41" xfId="0" applyFont="1" applyBorder="1" applyAlignment="1">
      <alignment horizontal="left" vertical="center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46" xfId="0" applyFont="1" applyBorder="1"/>
    <xf numFmtId="0" fontId="24" fillId="0" borderId="45" xfId="0" applyFont="1" applyBorder="1" applyAlignment="1">
      <alignment horizontal="left" vertical="top"/>
    </xf>
    <xf numFmtId="0" fontId="18" fillId="0" borderId="3" xfId="0" applyFont="1" applyBorder="1" applyAlignment="1">
      <alignment horizontal="center" vertical="top" wrapText="1"/>
    </xf>
    <xf numFmtId="0" fontId="18" fillId="0" borderId="45" xfId="0" applyFont="1" applyBorder="1" applyAlignment="1">
      <alignment vertical="top"/>
    </xf>
    <xf numFmtId="9" fontId="18" fillId="0" borderId="49" xfId="4" applyFont="1" applyBorder="1" applyAlignment="1">
      <alignment horizontal="center" vertical="top"/>
    </xf>
    <xf numFmtId="9" fontId="24" fillId="0" borderId="49" xfId="4" applyFont="1" applyBorder="1" applyAlignment="1">
      <alignment horizontal="center" vertical="top"/>
    </xf>
    <xf numFmtId="9" fontId="23" fillId="8" borderId="41" xfId="4" applyFont="1" applyFill="1" applyBorder="1" applyAlignment="1">
      <alignment horizontal="center" vertical="top"/>
    </xf>
    <xf numFmtId="9" fontId="24" fillId="0" borderId="0" xfId="4" applyFont="1"/>
    <xf numFmtId="0" fontId="24" fillId="0" borderId="49" xfId="0" applyFont="1" applyBorder="1" applyAlignment="1">
      <alignment horizontal="center" vertical="top"/>
    </xf>
    <xf numFmtId="0" fontId="18" fillId="6" borderId="0" xfId="0" applyFont="1" applyFill="1"/>
    <xf numFmtId="0" fontId="23" fillId="0" borderId="0" xfId="0" applyFont="1" applyAlignment="1">
      <alignment vertical="top"/>
    </xf>
    <xf numFmtId="0" fontId="32" fillId="0" borderId="0" xfId="0" applyFont="1" applyAlignment="1">
      <alignment horizontal="left" vertical="top"/>
    </xf>
    <xf numFmtId="0" fontId="32" fillId="0" borderId="45" xfId="0" applyFont="1" applyBorder="1" applyAlignment="1">
      <alignment horizontal="center" vertical="top"/>
    </xf>
    <xf numFmtId="0" fontId="32" fillId="0" borderId="0" xfId="0" applyFont="1" applyAlignment="1">
      <alignment horizontal="center" vertical="top"/>
    </xf>
    <xf numFmtId="0" fontId="32" fillId="0" borderId="0" xfId="0" applyFont="1" applyAlignment="1">
      <alignment horizontal="left" vertical="top" wrapText="1"/>
    </xf>
    <xf numFmtId="0" fontId="24" fillId="0" borderId="49" xfId="0" applyFont="1" applyBorder="1" applyAlignment="1">
      <alignment horizontal="left" vertical="top"/>
    </xf>
    <xf numFmtId="0" fontId="18" fillId="0" borderId="45" xfId="0" applyFont="1" applyBorder="1" applyAlignment="1">
      <alignment horizontal="center" vertical="top"/>
    </xf>
    <xf numFmtId="0" fontId="23" fillId="0" borderId="0" xfId="0" applyFont="1" applyAlignment="1">
      <alignment horizontal="left" vertical="top"/>
    </xf>
    <xf numFmtId="0" fontId="23" fillId="0" borderId="46" xfId="0" applyFont="1" applyBorder="1" applyAlignment="1">
      <alignment horizontal="center"/>
    </xf>
    <xf numFmtId="0" fontId="23" fillId="0" borderId="45" xfId="0" applyFont="1" applyBorder="1" applyAlignment="1">
      <alignment horizontal="left" vertical="top"/>
    </xf>
    <xf numFmtId="0" fontId="23" fillId="0" borderId="49" xfId="0" applyFont="1" applyBorder="1" applyAlignment="1">
      <alignment horizontal="left" vertical="top"/>
    </xf>
    <xf numFmtId="0" fontId="24" fillId="0" borderId="3" xfId="0" applyFont="1" applyBorder="1" applyAlignment="1">
      <alignment horizontal="left" vertical="top" wrapText="1"/>
    </xf>
    <xf numFmtId="0" fontId="17" fillId="0" borderId="45" xfId="0" applyFont="1" applyBorder="1" applyAlignment="1">
      <alignment vertical="top"/>
    </xf>
    <xf numFmtId="0" fontId="7" fillId="17" borderId="45" xfId="0" applyFont="1" applyFill="1" applyBorder="1" applyAlignment="1">
      <alignment vertical="top"/>
    </xf>
    <xf numFmtId="0" fontId="17" fillId="0" borderId="40" xfId="0" applyFont="1" applyBorder="1" applyAlignment="1">
      <alignment horizontal="left" vertical="top"/>
    </xf>
    <xf numFmtId="0" fontId="17" fillId="0" borderId="77" xfId="0" applyFont="1" applyBorder="1" applyAlignment="1">
      <alignment horizontal="left" vertical="top"/>
    </xf>
    <xf numFmtId="0" fontId="7" fillId="17" borderId="32" xfId="0" applyFont="1" applyFill="1" applyBorder="1" applyAlignment="1">
      <alignment horizontal="left" vertical="top"/>
    </xf>
    <xf numFmtId="0" fontId="17" fillId="0" borderId="18" xfId="0" applyFont="1" applyBorder="1" applyAlignment="1">
      <alignment horizontal="center" vertical="top"/>
    </xf>
    <xf numFmtId="0" fontId="18" fillId="0" borderId="46" xfId="0" applyFont="1" applyBorder="1" applyAlignment="1">
      <alignment horizontal="center" vertical="top"/>
    </xf>
    <xf numFmtId="0" fontId="18" fillId="0" borderId="3" xfId="0" applyFont="1" applyBorder="1" applyAlignment="1">
      <alignment horizontal="left" vertical="top" wrapText="1"/>
    </xf>
    <xf numFmtId="9" fontId="18" fillId="0" borderId="3" xfId="4" applyFont="1" applyBorder="1" applyAlignment="1">
      <alignment horizontal="center" vertical="top"/>
    </xf>
    <xf numFmtId="9" fontId="18" fillId="8" borderId="3" xfId="0" applyNumberFormat="1" applyFont="1" applyFill="1" applyBorder="1" applyAlignment="1">
      <alignment horizontal="center" vertical="top"/>
    </xf>
    <xf numFmtId="9" fontId="18" fillId="0" borderId="3" xfId="0" applyNumberFormat="1" applyFont="1" applyBorder="1" applyAlignment="1">
      <alignment horizontal="center" vertical="top"/>
    </xf>
    <xf numFmtId="0" fontId="24" fillId="0" borderId="3" xfId="8" applyFont="1" applyBorder="1" applyAlignment="1">
      <alignment horizontal="left" vertical="top" wrapText="1"/>
    </xf>
    <xf numFmtId="0" fontId="24" fillId="6" borderId="3" xfId="8" applyFont="1" applyFill="1" applyBorder="1" applyAlignment="1">
      <alignment horizontal="left" vertical="top" wrapText="1"/>
    </xf>
    <xf numFmtId="9" fontId="17" fillId="8" borderId="42" xfId="4" applyFont="1" applyFill="1" applyBorder="1" applyAlignment="1">
      <alignment horizontal="center" vertical="center"/>
    </xf>
    <xf numFmtId="0" fontId="37" fillId="0" borderId="3" xfId="0" applyFont="1" applyBorder="1" applyAlignment="1">
      <alignment horizontal="left" vertical="top" wrapText="1"/>
    </xf>
    <xf numFmtId="9" fontId="18" fillId="0" borderId="3" xfId="0" applyNumberFormat="1" applyFont="1" applyBorder="1" applyAlignment="1">
      <alignment horizontal="center" vertical="top" wrapText="1"/>
    </xf>
    <xf numFmtId="9" fontId="18" fillId="8" borderId="3" xfId="0" applyNumberFormat="1" applyFont="1" applyFill="1" applyBorder="1" applyAlignment="1">
      <alignment horizontal="center" vertical="top" wrapText="1"/>
    </xf>
    <xf numFmtId="0" fontId="26" fillId="0" borderId="3" xfId="0" applyFont="1" applyBorder="1" applyAlignment="1">
      <alignment horizontal="left" vertical="top" wrapText="1"/>
    </xf>
    <xf numFmtId="9" fontId="26" fillId="8" borderId="3" xfId="0" applyNumberFormat="1" applyFont="1" applyFill="1" applyBorder="1" applyAlignment="1">
      <alignment horizontal="center" vertical="top"/>
    </xf>
    <xf numFmtId="9" fontId="26" fillId="0" borderId="3" xfId="0" applyNumberFormat="1" applyFont="1" applyBorder="1" applyAlignment="1">
      <alignment horizontal="center" vertical="top"/>
    </xf>
    <xf numFmtId="0" fontId="26" fillId="0" borderId="3" xfId="0" applyFont="1" applyBorder="1" applyAlignment="1">
      <alignment horizontal="center" vertical="top"/>
    </xf>
    <xf numFmtId="0" fontId="24" fillId="22" borderId="3" xfId="0" applyFont="1" applyFill="1" applyBorder="1" applyAlignment="1">
      <alignment horizontal="left" vertical="top" wrapText="1"/>
    </xf>
    <xf numFmtId="0" fontId="35" fillId="22" borderId="3" xfId="0" applyFont="1" applyFill="1" applyBorder="1" applyAlignment="1">
      <alignment horizontal="left" vertical="top"/>
    </xf>
    <xf numFmtId="0" fontId="24" fillId="0" borderId="3" xfId="9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9" fontId="10" fillId="0" borderId="3" xfId="0" applyNumberFormat="1" applyFont="1" applyBorder="1" applyAlignment="1">
      <alignment horizontal="center" vertical="top"/>
    </xf>
    <xf numFmtId="9" fontId="10" fillId="8" borderId="3" xfId="0" applyNumberFormat="1" applyFont="1" applyFill="1" applyBorder="1" applyAlignment="1">
      <alignment horizontal="center" vertical="top"/>
    </xf>
    <xf numFmtId="0" fontId="38" fillId="0" borderId="3" xfId="0" applyFont="1" applyBorder="1" applyAlignment="1">
      <alignment horizontal="left" vertical="top" wrapText="1"/>
    </xf>
    <xf numFmtId="0" fontId="28" fillId="0" borderId="3" xfId="9" applyFont="1" applyBorder="1" applyAlignment="1">
      <alignment horizontal="left" vertical="top" wrapText="1"/>
    </xf>
    <xf numFmtId="0" fontId="24" fillId="0" borderId="3" xfId="8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0" fontId="24" fillId="0" borderId="1" xfId="8" applyFont="1" applyBorder="1" applyAlignment="1">
      <alignment horizontal="left" vertical="top" wrapText="1"/>
    </xf>
    <xf numFmtId="0" fontId="18" fillId="0" borderId="3" xfId="0" applyFont="1" applyBorder="1" applyAlignment="1">
      <alignment horizontal="center" vertical="top"/>
    </xf>
    <xf numFmtId="0" fontId="28" fillId="0" borderId="3" xfId="8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/>
    </xf>
    <xf numFmtId="0" fontId="26" fillId="0" borderId="3" xfId="0" applyFont="1" applyBorder="1" applyAlignment="1">
      <alignment horizontal="left" vertical="top"/>
    </xf>
    <xf numFmtId="0" fontId="18" fillId="0" borderId="30" xfId="0" applyFont="1" applyBorder="1" applyAlignment="1">
      <alignment horizontal="center" vertical="top" wrapText="1"/>
    </xf>
    <xf numFmtId="0" fontId="24" fillId="0" borderId="3" xfId="0" applyFont="1" applyBorder="1" applyAlignment="1">
      <alignment vertical="top" wrapText="1"/>
    </xf>
    <xf numFmtId="9" fontId="24" fillId="0" borderId="3" xfId="0" applyNumberFormat="1" applyFont="1" applyBorder="1" applyAlignment="1">
      <alignment horizontal="center" vertical="center" wrapText="1"/>
    </xf>
    <xf numFmtId="0" fontId="25" fillId="17" borderId="47" xfId="0" applyFont="1" applyFill="1" applyBorder="1"/>
    <xf numFmtId="0" fontId="23" fillId="0" borderId="38" xfId="0" quotePrefix="1" applyFont="1" applyBorder="1" applyAlignment="1">
      <alignment horizontal="left" vertical="center"/>
    </xf>
    <xf numFmtId="0" fontId="25" fillId="17" borderId="45" xfId="0" applyFont="1" applyFill="1" applyBorder="1"/>
    <xf numFmtId="0" fontId="23" fillId="0" borderId="0" xfId="0" applyFont="1"/>
    <xf numFmtId="0" fontId="25" fillId="17" borderId="45" xfId="0" applyFont="1" applyFill="1" applyBorder="1" applyAlignment="1">
      <alignment horizontal="left" vertical="top"/>
    </xf>
    <xf numFmtId="0" fontId="23" fillId="8" borderId="3" xfId="0" applyFont="1" applyFill="1" applyBorder="1" applyAlignment="1">
      <alignment horizontal="center"/>
    </xf>
    <xf numFmtId="0" fontId="24" fillId="0" borderId="0" xfId="0" applyFont="1" applyAlignment="1">
      <alignment horizontal="center" vertical="top"/>
    </xf>
    <xf numFmtId="0" fontId="25" fillId="17" borderId="45" xfId="0" applyFont="1" applyFill="1" applyBorder="1" applyAlignment="1">
      <alignment vertical="center"/>
    </xf>
    <xf numFmtId="0" fontId="23" fillId="17" borderId="0" xfId="0" applyFont="1" applyFill="1"/>
    <xf numFmtId="9" fontId="24" fillId="0" borderId="0" xfId="0" applyNumberFormat="1" applyFont="1"/>
    <xf numFmtId="0" fontId="24" fillId="8" borderId="3" xfId="0" applyFont="1" applyFill="1" applyBorder="1"/>
    <xf numFmtId="9" fontId="23" fillId="8" borderId="3" xfId="4" applyFont="1" applyFill="1" applyBorder="1" applyAlignment="1">
      <alignment horizontal="center" vertical="center"/>
    </xf>
    <xf numFmtId="0" fontId="24" fillId="0" borderId="49" xfId="0" applyFont="1" applyBorder="1"/>
    <xf numFmtId="0" fontId="24" fillId="0" borderId="42" xfId="0" applyFont="1" applyBorder="1"/>
    <xf numFmtId="0" fontId="24" fillId="0" borderId="0" xfId="0" applyFont="1" applyAlignment="1">
      <alignment vertical="top"/>
    </xf>
    <xf numFmtId="0" fontId="24" fillId="0" borderId="38" xfId="0" applyFont="1" applyBorder="1" applyAlignment="1">
      <alignment vertical="top"/>
    </xf>
    <xf numFmtId="0" fontId="24" fillId="0" borderId="27" xfId="0" applyFont="1" applyBorder="1"/>
    <xf numFmtId="0" fontId="24" fillId="0" borderId="41" xfId="0" applyFont="1" applyBorder="1" applyAlignment="1">
      <alignment horizontal="left" vertical="top" wrapText="1"/>
    </xf>
    <xf numFmtId="0" fontId="24" fillId="0" borderId="49" xfId="0" applyFont="1" applyBorder="1" applyAlignment="1">
      <alignment wrapText="1"/>
    </xf>
    <xf numFmtId="0" fontId="25" fillId="17" borderId="47" xfId="0" applyFont="1" applyFill="1" applyBorder="1" applyAlignment="1">
      <alignment horizontal="left" vertical="top"/>
    </xf>
    <xf numFmtId="0" fontId="25" fillId="17" borderId="47" xfId="0" applyFont="1" applyFill="1" applyBorder="1" applyAlignment="1">
      <alignment vertical="center"/>
    </xf>
    <xf numFmtId="0" fontId="23" fillId="17" borderId="44" xfId="0" applyFont="1" applyFill="1" applyBorder="1" applyAlignment="1">
      <alignment horizontal="left" vertical="top" wrapText="1" indent="1"/>
    </xf>
    <xf numFmtId="9" fontId="23" fillId="8" borderId="40" xfId="4" applyFont="1" applyFill="1" applyBorder="1" applyAlignment="1">
      <alignment horizontal="center" vertical="center"/>
    </xf>
    <xf numFmtId="0" fontId="24" fillId="0" borderId="46" xfId="0" applyFont="1" applyBorder="1" applyAlignment="1">
      <alignment vertical="top"/>
    </xf>
    <xf numFmtId="0" fontId="32" fillId="0" borderId="0" xfId="0" applyFont="1" applyAlignment="1">
      <alignment vertical="top"/>
    </xf>
    <xf numFmtId="0" fontId="32" fillId="0" borderId="38" xfId="0" applyFont="1" applyBorder="1" applyAlignment="1">
      <alignment vertical="top"/>
    </xf>
    <xf numFmtId="0" fontId="23" fillId="0" borderId="48" xfId="0" applyFont="1" applyBorder="1" applyAlignment="1">
      <alignment horizontal="left" vertical="top"/>
    </xf>
    <xf numFmtId="0" fontId="18" fillId="0" borderId="27" xfId="0" applyFont="1" applyBorder="1" applyAlignment="1">
      <alignment vertical="top"/>
    </xf>
    <xf numFmtId="0" fontId="17" fillId="0" borderId="45" xfId="0" applyFont="1" applyBorder="1" applyAlignment="1">
      <alignment horizontal="left" vertical="top"/>
    </xf>
    <xf numFmtId="0" fontId="17" fillId="8" borderId="41" xfId="0" applyFont="1" applyFill="1" applyBorder="1" applyAlignment="1">
      <alignment horizontal="center"/>
    </xf>
    <xf numFmtId="0" fontId="18" fillId="0" borderId="49" xfId="0" applyFont="1" applyBorder="1" applyAlignment="1">
      <alignment horizontal="left" vertical="top"/>
    </xf>
    <xf numFmtId="0" fontId="18" fillId="0" borderId="44" xfId="0" applyFont="1" applyBorder="1" applyAlignment="1">
      <alignment horizontal="center" vertical="top"/>
    </xf>
    <xf numFmtId="0" fontId="17" fillId="8" borderId="41" xfId="0" applyFont="1" applyFill="1" applyBorder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7" fillId="8" borderId="3" xfId="0" applyFont="1" applyFill="1" applyBorder="1" applyAlignment="1">
      <alignment horizontal="center" vertical="top"/>
    </xf>
    <xf numFmtId="0" fontId="23" fillId="8" borderId="41" xfId="0" applyFont="1" applyFill="1" applyBorder="1" applyAlignment="1">
      <alignment horizontal="center"/>
    </xf>
    <xf numFmtId="0" fontId="23" fillId="8" borderId="41" xfId="0" applyFont="1" applyFill="1" applyBorder="1" applyAlignment="1">
      <alignment horizontal="center" vertical="top"/>
    </xf>
    <xf numFmtId="0" fontId="23" fillId="0" borderId="46" xfId="0" applyFont="1" applyBorder="1" applyAlignment="1">
      <alignment horizontal="center" vertical="top"/>
    </xf>
    <xf numFmtId="0" fontId="17" fillId="0" borderId="38" xfId="0" applyFont="1" applyBorder="1" applyAlignment="1">
      <alignment horizontal="left" vertical="top"/>
    </xf>
    <xf numFmtId="0" fontId="23" fillId="0" borderId="45" xfId="0" applyFont="1" applyBorder="1" applyAlignment="1">
      <alignment horizontal="left" vertical="top" wrapText="1"/>
    </xf>
    <xf numFmtId="0" fontId="24" fillId="0" borderId="45" xfId="0" applyFont="1" applyBorder="1" applyAlignment="1">
      <alignment vertical="top"/>
    </xf>
    <xf numFmtId="0" fontId="24" fillId="0" borderId="49" xfId="0" applyFont="1" applyBorder="1" applyAlignment="1">
      <alignment vertical="top"/>
    </xf>
    <xf numFmtId="0" fontId="23" fillId="8" borderId="44" xfId="0" applyFont="1" applyFill="1" applyBorder="1" applyAlignment="1">
      <alignment horizontal="center"/>
    </xf>
    <xf numFmtId="0" fontId="24" fillId="0" borderId="38" xfId="0" applyFont="1" applyBorder="1" applyAlignment="1">
      <alignment horizontal="center"/>
    </xf>
    <xf numFmtId="0" fontId="17" fillId="0" borderId="41" xfId="0" applyFont="1" applyBorder="1" applyAlignment="1">
      <alignment vertical="top"/>
    </xf>
    <xf numFmtId="0" fontId="17" fillId="0" borderId="49" xfId="0" applyFont="1" applyBorder="1" applyAlignment="1">
      <alignment vertical="top"/>
    </xf>
    <xf numFmtId="0" fontId="7" fillId="17" borderId="47" xfId="0" applyFont="1" applyFill="1" applyBorder="1" applyAlignment="1">
      <alignment vertical="top"/>
    </xf>
    <xf numFmtId="0" fontId="17" fillId="17" borderId="0" xfId="0" applyFont="1" applyFill="1" applyAlignment="1">
      <alignment vertical="top"/>
    </xf>
    <xf numFmtId="0" fontId="17" fillId="8" borderId="3" xfId="0" applyFont="1" applyFill="1" applyBorder="1" applyAlignment="1">
      <alignment horizontal="center" vertical="top" wrapText="1"/>
    </xf>
    <xf numFmtId="9" fontId="17" fillId="8" borderId="41" xfId="4" applyFont="1" applyFill="1" applyBorder="1" applyAlignment="1">
      <alignment horizontal="center" vertical="top"/>
    </xf>
    <xf numFmtId="9" fontId="18" fillId="0" borderId="0" xfId="4" applyFont="1" applyAlignment="1">
      <alignment vertical="top"/>
    </xf>
    <xf numFmtId="9" fontId="18" fillId="0" borderId="0" xfId="0" applyNumberFormat="1" applyFont="1" applyAlignment="1">
      <alignment vertical="top"/>
    </xf>
    <xf numFmtId="0" fontId="18" fillId="8" borderId="3" xfId="0" applyFont="1" applyFill="1" applyBorder="1" applyAlignment="1">
      <alignment vertical="top"/>
    </xf>
    <xf numFmtId="9" fontId="17" fillId="8" borderId="3" xfId="4" applyFont="1" applyFill="1" applyBorder="1" applyAlignment="1">
      <alignment horizontal="center" vertical="top"/>
    </xf>
    <xf numFmtId="0" fontId="18" fillId="0" borderId="49" xfId="0" applyFont="1" applyBorder="1" applyAlignment="1">
      <alignment vertical="top"/>
    </xf>
    <xf numFmtId="0" fontId="18" fillId="0" borderId="42" xfId="0" applyFont="1" applyBorder="1" applyAlignment="1">
      <alignment vertical="top"/>
    </xf>
    <xf numFmtId="9" fontId="24" fillId="0" borderId="0" xfId="4" applyFont="1" applyAlignment="1">
      <alignment vertical="top"/>
    </xf>
    <xf numFmtId="9" fontId="23" fillId="8" borderId="49" xfId="4" applyFont="1" applyFill="1" applyBorder="1" applyAlignment="1">
      <alignment horizontal="center" vertical="top"/>
    </xf>
    <xf numFmtId="9" fontId="23" fillId="8" borderId="42" xfId="4" applyFont="1" applyFill="1" applyBorder="1" applyAlignment="1">
      <alignment horizontal="center" vertical="top"/>
    </xf>
    <xf numFmtId="0" fontId="7" fillId="17" borderId="3" xfId="0" applyFont="1" applyFill="1" applyBorder="1" applyAlignment="1">
      <alignment horizontal="left" vertical="top"/>
    </xf>
    <xf numFmtId="9" fontId="22" fillId="0" borderId="49" xfId="4" applyFont="1" applyBorder="1" applyAlignment="1">
      <alignment horizontal="center" vertical="top"/>
    </xf>
    <xf numFmtId="0" fontId="25" fillId="17" borderId="47" xfId="0" applyFont="1" applyFill="1" applyBorder="1" applyAlignment="1">
      <alignment vertical="top"/>
    </xf>
    <xf numFmtId="0" fontId="17" fillId="0" borderId="47" xfId="0" applyFont="1" applyBorder="1" applyAlignment="1">
      <alignment vertical="top"/>
    </xf>
    <xf numFmtId="0" fontId="24" fillId="0" borderId="48" xfId="0" applyFont="1" applyBorder="1" applyAlignment="1">
      <alignment vertical="top"/>
    </xf>
    <xf numFmtId="0" fontId="23" fillId="17" borderId="0" xfId="0" applyFont="1" applyFill="1" applyAlignment="1">
      <alignment vertical="top"/>
    </xf>
    <xf numFmtId="0" fontId="23" fillId="8" borderId="3" xfId="0" applyFont="1" applyFill="1" applyBorder="1" applyAlignment="1">
      <alignment horizontal="center" vertical="top" wrapText="1"/>
    </xf>
    <xf numFmtId="0" fontId="24" fillId="8" borderId="3" xfId="0" applyFont="1" applyFill="1" applyBorder="1" applyAlignment="1">
      <alignment vertical="top"/>
    </xf>
    <xf numFmtId="9" fontId="23" fillId="8" borderId="3" xfId="4" applyFont="1" applyFill="1" applyBorder="1" applyAlignment="1">
      <alignment horizontal="center" vertical="top"/>
    </xf>
    <xf numFmtId="0" fontId="25" fillId="17" borderId="45" xfId="0" applyFont="1" applyFill="1" applyBorder="1" applyAlignment="1">
      <alignment vertical="top"/>
    </xf>
    <xf numFmtId="0" fontId="18" fillId="0" borderId="40" xfId="0" applyFont="1" applyBorder="1" applyAlignment="1">
      <alignment vertical="top"/>
    </xf>
    <xf numFmtId="0" fontId="22" fillId="0" borderId="0" xfId="0" applyFont="1"/>
    <xf numFmtId="9" fontId="17" fillId="8" borderId="42" xfId="4" applyFont="1" applyFill="1" applyBorder="1" applyAlignment="1">
      <alignment horizontal="center" vertical="top"/>
    </xf>
    <xf numFmtId="0" fontId="7" fillId="17" borderId="21" xfId="0" applyFont="1" applyFill="1" applyBorder="1" applyAlignment="1">
      <alignment vertical="top"/>
    </xf>
    <xf numFmtId="0" fontId="17" fillId="0" borderId="75" xfId="0" applyFont="1" applyBorder="1" applyAlignment="1">
      <alignment vertical="top"/>
    </xf>
    <xf numFmtId="0" fontId="17" fillId="0" borderId="77" xfId="0" applyFont="1" applyBorder="1" applyAlignment="1">
      <alignment vertical="top"/>
    </xf>
    <xf numFmtId="0" fontId="7" fillId="17" borderId="18" xfId="0" applyFont="1" applyFill="1" applyBorder="1" applyAlignment="1">
      <alignment vertical="top"/>
    </xf>
    <xf numFmtId="0" fontId="18" fillId="0" borderId="1" xfId="0" applyFont="1" applyBorder="1" applyAlignment="1">
      <alignment vertical="top"/>
    </xf>
    <xf numFmtId="0" fontId="17" fillId="8" borderId="6" xfId="0" applyFont="1" applyFill="1" applyBorder="1" applyAlignment="1">
      <alignment horizontal="center" vertical="top"/>
    </xf>
    <xf numFmtId="0" fontId="17" fillId="0" borderId="78" xfId="0" applyFont="1" applyBorder="1" applyAlignment="1">
      <alignment horizontal="center" vertical="top"/>
    </xf>
    <xf numFmtId="0" fontId="18" fillId="0" borderId="78" xfId="0" applyFont="1" applyBorder="1" applyAlignment="1">
      <alignment vertical="top"/>
    </xf>
    <xf numFmtId="0" fontId="18" fillId="0" borderId="18" xfId="0" applyFont="1" applyBorder="1" applyAlignment="1">
      <alignment vertical="top"/>
    </xf>
    <xf numFmtId="0" fontId="18" fillId="20" borderId="41" xfId="0" applyFont="1" applyFill="1" applyBorder="1" applyAlignment="1">
      <alignment horizontal="left" vertical="top"/>
    </xf>
    <xf numFmtId="0" fontId="18" fillId="20" borderId="41" xfId="0" applyFont="1" applyFill="1" applyBorder="1" applyAlignment="1">
      <alignment horizontal="center" vertical="top"/>
    </xf>
    <xf numFmtId="9" fontId="18" fillId="20" borderId="41" xfId="4" applyFont="1" applyFill="1" applyBorder="1" applyAlignment="1">
      <alignment horizontal="center" vertical="top"/>
    </xf>
    <xf numFmtId="9" fontId="17" fillId="20" borderId="80" xfId="4" applyFont="1" applyFill="1" applyBorder="1" applyAlignment="1">
      <alignment horizontal="center" vertical="top"/>
    </xf>
    <xf numFmtId="9" fontId="18" fillId="8" borderId="25" xfId="4" applyFont="1" applyFill="1" applyBorder="1" applyAlignment="1">
      <alignment horizontal="center" vertical="top"/>
    </xf>
    <xf numFmtId="0" fontId="17" fillId="8" borderId="42" xfId="0" applyFont="1" applyFill="1" applyBorder="1" applyAlignment="1">
      <alignment horizontal="center" vertical="top"/>
    </xf>
    <xf numFmtId="0" fontId="18" fillId="8" borderId="42" xfId="0" applyFont="1" applyFill="1" applyBorder="1" applyAlignment="1">
      <alignment vertical="top"/>
    </xf>
    <xf numFmtId="9" fontId="17" fillId="8" borderId="80" xfId="4" applyFont="1" applyFill="1" applyBorder="1" applyAlignment="1">
      <alignment horizontal="center" vertical="top"/>
    </xf>
    <xf numFmtId="9" fontId="17" fillId="8" borderId="6" xfId="4" applyFont="1" applyFill="1" applyBorder="1" applyAlignment="1">
      <alignment horizontal="center" vertical="top"/>
    </xf>
    <xf numFmtId="0" fontId="18" fillId="17" borderId="41" xfId="0" applyFont="1" applyFill="1" applyBorder="1" applyAlignment="1">
      <alignment horizontal="left" vertical="top"/>
    </xf>
    <xf numFmtId="0" fontId="18" fillId="17" borderId="41" xfId="0" applyFont="1" applyFill="1" applyBorder="1" applyAlignment="1">
      <alignment horizontal="center" vertical="top"/>
    </xf>
    <xf numFmtId="9" fontId="18" fillId="17" borderId="41" xfId="4" applyFont="1" applyFill="1" applyBorder="1" applyAlignment="1">
      <alignment horizontal="center" vertical="top"/>
    </xf>
    <xf numFmtId="9" fontId="17" fillId="17" borderId="80" xfId="4" applyFont="1" applyFill="1" applyBorder="1" applyAlignment="1">
      <alignment horizontal="center" vertical="top"/>
    </xf>
    <xf numFmtId="0" fontId="18" fillId="9" borderId="41" xfId="0" applyFont="1" applyFill="1" applyBorder="1" applyAlignment="1">
      <alignment horizontal="left" vertical="top"/>
    </xf>
    <xf numFmtId="0" fontId="18" fillId="9" borderId="41" xfId="0" applyFont="1" applyFill="1" applyBorder="1" applyAlignment="1">
      <alignment horizontal="center" vertical="top"/>
    </xf>
    <xf numFmtId="9" fontId="18" fillId="9" borderId="41" xfId="4" applyFont="1" applyFill="1" applyBorder="1" applyAlignment="1">
      <alignment horizontal="center" vertical="top"/>
    </xf>
    <xf numFmtId="9" fontId="17" fillId="9" borderId="80" xfId="4" applyFont="1" applyFill="1" applyBorder="1" applyAlignment="1">
      <alignment horizontal="center" vertical="top"/>
    </xf>
    <xf numFmtId="0" fontId="26" fillId="0" borderId="3" xfId="0" applyFont="1" applyBorder="1" applyAlignment="1">
      <alignment vertical="top"/>
    </xf>
    <xf numFmtId="9" fontId="35" fillId="21" borderId="3" xfId="0" applyNumberFormat="1" applyFont="1" applyFill="1" applyBorder="1" applyAlignment="1">
      <alignment horizontal="center" vertical="top"/>
    </xf>
    <xf numFmtId="9" fontId="24" fillId="21" borderId="3" xfId="0" applyNumberFormat="1" applyFont="1" applyFill="1" applyBorder="1" applyAlignment="1">
      <alignment horizontal="center" vertical="top"/>
    </xf>
    <xf numFmtId="0" fontId="24" fillId="22" borderId="3" xfId="0" applyFont="1" applyFill="1" applyBorder="1" applyAlignment="1">
      <alignment horizontal="center" vertical="top"/>
    </xf>
    <xf numFmtId="0" fontId="35" fillId="22" borderId="3" xfId="0" applyFont="1" applyFill="1" applyBorder="1" applyAlignment="1">
      <alignment horizontal="center" vertical="top"/>
    </xf>
    <xf numFmtId="9" fontId="24" fillId="0" borderId="3" xfId="4" applyFont="1" applyBorder="1" applyAlignment="1">
      <alignment horizontal="center" vertical="top"/>
    </xf>
    <xf numFmtId="9" fontId="24" fillId="8" borderId="3" xfId="4" applyFont="1" applyFill="1" applyBorder="1" applyAlignment="1">
      <alignment horizontal="center" vertical="top"/>
    </xf>
    <xf numFmtId="9" fontId="18" fillId="8" borderId="3" xfId="4" applyFont="1" applyFill="1" applyBorder="1" applyAlignment="1">
      <alignment horizontal="center" vertical="top"/>
    </xf>
    <xf numFmtId="0" fontId="18" fillId="0" borderId="3" xfId="0" applyFont="1" applyBorder="1" applyAlignment="1">
      <alignment vertical="top"/>
    </xf>
    <xf numFmtId="0" fontId="18" fillId="8" borderId="89" xfId="0" applyFont="1" applyFill="1" applyBorder="1" applyAlignment="1">
      <alignment vertical="top"/>
    </xf>
    <xf numFmtId="10" fontId="18" fillId="0" borderId="0" xfId="0" applyNumberFormat="1" applyFont="1"/>
    <xf numFmtId="0" fontId="17" fillId="8" borderId="49" xfId="0" applyFont="1" applyFill="1" applyBorder="1" applyAlignment="1">
      <alignment horizontal="center" vertical="top"/>
    </xf>
    <xf numFmtId="0" fontId="18" fillId="0" borderId="113" xfId="0" applyFont="1" applyBorder="1" applyAlignment="1">
      <alignment horizontal="left" vertical="top"/>
    </xf>
    <xf numFmtId="0" fontId="18" fillId="0" borderId="53" xfId="0" applyFont="1" applyBorder="1" applyAlignment="1">
      <alignment horizontal="left" vertical="top"/>
    </xf>
    <xf numFmtId="0" fontId="18" fillId="0" borderId="121" xfId="0" applyFont="1" applyBorder="1" applyAlignment="1">
      <alignment horizontal="left" vertical="top"/>
    </xf>
    <xf numFmtId="0" fontId="18" fillId="0" borderId="122" xfId="0" applyFont="1" applyBorder="1" applyAlignment="1">
      <alignment horizontal="left" vertical="top"/>
    </xf>
    <xf numFmtId="0" fontId="23" fillId="0" borderId="45" xfId="0" applyFont="1" applyBorder="1" applyAlignment="1">
      <alignment vertical="top"/>
    </xf>
    <xf numFmtId="9" fontId="18" fillId="0" borderId="0" xfId="4" applyFont="1" applyBorder="1" applyAlignment="1">
      <alignment vertical="top"/>
    </xf>
    <xf numFmtId="0" fontId="24" fillId="0" borderId="116" xfId="0" applyFont="1" applyBorder="1" applyAlignment="1">
      <alignment horizontal="left" vertical="top"/>
    </xf>
    <xf numFmtId="9" fontId="24" fillId="0" borderId="116" xfId="4" applyFont="1" applyBorder="1" applyAlignment="1">
      <alignment horizontal="center" vertical="top"/>
    </xf>
    <xf numFmtId="0" fontId="18" fillId="0" borderId="158" xfId="0" applyFont="1" applyBorder="1" applyAlignment="1">
      <alignment horizontal="left" vertical="top"/>
    </xf>
    <xf numFmtId="0" fontId="18" fillId="0" borderId="159" xfId="0" applyFont="1" applyBorder="1" applyAlignment="1">
      <alignment horizontal="left" vertical="top"/>
    </xf>
    <xf numFmtId="0" fontId="18" fillId="0" borderId="123" xfId="0" applyFont="1" applyBorder="1" applyAlignment="1">
      <alignment horizontal="left" vertical="top"/>
    </xf>
    <xf numFmtId="0" fontId="24" fillId="0" borderId="53" xfId="0" applyFont="1" applyBorder="1" applyAlignment="1">
      <alignment vertical="top"/>
    </xf>
    <xf numFmtId="0" fontId="24" fillId="0" borderId="122" xfId="0" applyFont="1" applyBorder="1" applyAlignment="1">
      <alignment vertical="top"/>
    </xf>
    <xf numFmtId="0" fontId="24" fillId="0" borderId="123" xfId="0" applyFont="1" applyBorder="1" applyAlignment="1">
      <alignment vertical="top"/>
    </xf>
    <xf numFmtId="0" fontId="24" fillId="0" borderId="159" xfId="0" applyFont="1" applyBorder="1" applyAlignment="1">
      <alignment vertical="top"/>
    </xf>
    <xf numFmtId="9" fontId="23" fillId="8" borderId="120" xfId="4" applyFont="1" applyFill="1" applyBorder="1" applyAlignment="1">
      <alignment horizontal="center" vertical="top"/>
    </xf>
    <xf numFmtId="9" fontId="23" fillId="8" borderId="54" xfId="4" applyFont="1" applyFill="1" applyBorder="1" applyAlignment="1">
      <alignment horizontal="center" vertical="top"/>
    </xf>
    <xf numFmtId="9" fontId="23" fillId="8" borderId="124" xfId="4" applyFont="1" applyFill="1" applyBorder="1" applyAlignment="1">
      <alignment horizontal="center" vertical="top"/>
    </xf>
    <xf numFmtId="0" fontId="24" fillId="0" borderId="112" xfId="0" applyFont="1" applyBorder="1" applyAlignment="1">
      <alignment horizontal="left" vertical="top"/>
    </xf>
    <xf numFmtId="9" fontId="24" fillId="0" borderId="52" xfId="4" applyFont="1" applyBorder="1" applyAlignment="1">
      <alignment horizontal="center" vertical="top"/>
    </xf>
    <xf numFmtId="9" fontId="17" fillId="8" borderId="120" xfId="4" applyFont="1" applyFill="1" applyBorder="1" applyAlignment="1">
      <alignment horizontal="center" vertical="top"/>
    </xf>
    <xf numFmtId="9" fontId="17" fillId="8" borderId="54" xfId="4" applyFont="1" applyFill="1" applyBorder="1" applyAlignment="1">
      <alignment horizontal="center" vertical="top"/>
    </xf>
    <xf numFmtId="9" fontId="17" fillId="8" borderId="124" xfId="4" applyFont="1" applyFill="1" applyBorder="1" applyAlignment="1">
      <alignment horizontal="center" vertical="top"/>
    </xf>
    <xf numFmtId="0" fontId="17" fillId="0" borderId="165" xfId="0" applyFont="1" applyBorder="1" applyAlignment="1">
      <alignment horizontal="left" vertical="top"/>
    </xf>
    <xf numFmtId="0" fontId="24" fillId="0" borderId="119" xfId="0" applyFont="1" applyBorder="1" applyAlignment="1">
      <alignment vertical="top"/>
    </xf>
    <xf numFmtId="0" fontId="24" fillId="0" borderId="123" xfId="0" applyFont="1" applyBorder="1" applyAlignment="1">
      <alignment vertical="top" wrapText="1"/>
    </xf>
    <xf numFmtId="0" fontId="24" fillId="0" borderId="159" xfId="0" applyFont="1" applyBorder="1" applyAlignment="1">
      <alignment vertical="top" wrapText="1"/>
    </xf>
    <xf numFmtId="0" fontId="24" fillId="0" borderId="125" xfId="0" applyFont="1" applyBorder="1" applyAlignment="1">
      <alignment vertical="top"/>
    </xf>
    <xf numFmtId="0" fontId="24" fillId="8" borderId="42" xfId="0" applyFont="1" applyFill="1" applyBorder="1" applyAlignment="1">
      <alignment vertical="top"/>
    </xf>
    <xf numFmtId="0" fontId="23" fillId="0" borderId="47" xfId="0" applyFont="1" applyBorder="1"/>
    <xf numFmtId="0" fontId="23" fillId="0" borderId="47" xfId="0" applyFont="1" applyBorder="1" applyAlignment="1">
      <alignment vertical="top"/>
    </xf>
    <xf numFmtId="187" fontId="24" fillId="0" borderId="53" xfId="0" applyNumberFormat="1" applyFont="1" applyBorder="1" applyAlignment="1">
      <alignment vertical="top"/>
    </xf>
    <xf numFmtId="187" fontId="24" fillId="0" borderId="121" xfId="0" applyNumberFormat="1" applyFont="1" applyBorder="1" applyAlignment="1">
      <alignment vertical="top"/>
    </xf>
    <xf numFmtId="0" fontId="23" fillId="0" borderId="38" xfId="0" applyFont="1" applyBorder="1"/>
    <xf numFmtId="0" fontId="24" fillId="8" borderId="42" xfId="0" applyFont="1" applyFill="1" applyBorder="1"/>
    <xf numFmtId="9" fontId="23" fillId="8" borderId="42" xfId="4" applyFont="1" applyFill="1" applyBorder="1" applyAlignment="1">
      <alignment horizontal="center" vertical="center"/>
    </xf>
    <xf numFmtId="9" fontId="17" fillId="8" borderId="8" xfId="4" applyFont="1" applyFill="1" applyBorder="1" applyAlignment="1">
      <alignment horizontal="center" vertical="top"/>
    </xf>
    <xf numFmtId="0" fontId="23" fillId="0" borderId="199" xfId="0" applyFont="1" applyBorder="1"/>
    <xf numFmtId="0" fontId="24" fillId="0" borderId="175" xfId="0" applyFont="1" applyBorder="1"/>
    <xf numFmtId="0" fontId="24" fillId="0" borderId="187" xfId="0" applyFont="1" applyBorder="1"/>
    <xf numFmtId="0" fontId="18" fillId="0" borderId="0" xfId="0" applyFont="1" applyAlignment="1">
      <alignment horizontal="left" vertical="top"/>
    </xf>
    <xf numFmtId="0" fontId="24" fillId="0" borderId="45" xfId="0" applyFont="1" applyBorder="1" applyAlignment="1">
      <alignment horizontal="left" vertical="top" wrapText="1"/>
    </xf>
    <xf numFmtId="0" fontId="24" fillId="0" borderId="46" xfId="0" applyFont="1" applyBorder="1" applyAlignment="1">
      <alignment horizontal="left" vertical="top" wrapText="1"/>
    </xf>
    <xf numFmtId="0" fontId="24" fillId="0" borderId="42" xfId="0" applyFont="1" applyBorder="1" applyAlignment="1">
      <alignment horizontal="center" vertical="top"/>
    </xf>
    <xf numFmtId="0" fontId="24" fillId="0" borderId="219" xfId="0" applyFont="1" applyBorder="1"/>
    <xf numFmtId="0" fontId="24" fillId="0" borderId="207" xfId="0" applyFont="1" applyBorder="1" applyAlignment="1">
      <alignment horizontal="left" vertical="center"/>
    </xf>
    <xf numFmtId="9" fontId="23" fillId="0" borderId="207" xfId="4" applyFont="1" applyBorder="1" applyAlignment="1">
      <alignment horizontal="center" vertical="center"/>
    </xf>
    <xf numFmtId="9" fontId="24" fillId="0" borderId="207" xfId="4" applyFont="1" applyBorder="1" applyAlignment="1">
      <alignment horizontal="center" vertical="center"/>
    </xf>
    <xf numFmtId="9" fontId="23" fillId="8" borderId="207" xfId="4" applyFont="1" applyFill="1" applyBorder="1" applyAlignment="1">
      <alignment horizontal="center" vertical="center"/>
    </xf>
    <xf numFmtId="0" fontId="24" fillId="0" borderId="214" xfId="0" applyFont="1" applyBorder="1" applyAlignment="1">
      <alignment horizontal="left" vertical="center"/>
    </xf>
    <xf numFmtId="9" fontId="23" fillId="0" borderId="214" xfId="4" applyFont="1" applyBorder="1" applyAlignment="1">
      <alignment horizontal="center" vertical="center"/>
    </xf>
    <xf numFmtId="9" fontId="24" fillId="0" borderId="214" xfId="4" applyFont="1" applyBorder="1" applyAlignment="1">
      <alignment horizontal="center" vertical="center"/>
    </xf>
    <xf numFmtId="9" fontId="24" fillId="0" borderId="214" xfId="0" applyNumberFormat="1" applyFont="1" applyBorder="1" applyAlignment="1">
      <alignment horizontal="center"/>
    </xf>
    <xf numFmtId="9" fontId="23" fillId="8" borderId="214" xfId="4" applyFont="1" applyFill="1" applyBorder="1" applyAlignment="1">
      <alignment horizontal="center" vertical="center"/>
    </xf>
    <xf numFmtId="0" fontId="24" fillId="0" borderId="41" xfId="0" applyFont="1" applyBorder="1"/>
    <xf numFmtId="0" fontId="23" fillId="0" borderId="223" xfId="0" applyFont="1" applyBorder="1" applyAlignment="1">
      <alignment vertical="center"/>
    </xf>
    <xf numFmtId="0" fontId="24" fillId="0" borderId="219" xfId="0" applyFont="1" applyBorder="1" applyAlignment="1">
      <alignment horizontal="left" vertical="top" wrapText="1"/>
    </xf>
    <xf numFmtId="0" fontId="23" fillId="0" borderId="219" xfId="0" applyFont="1" applyBorder="1" applyAlignment="1">
      <alignment vertical="center"/>
    </xf>
    <xf numFmtId="0" fontId="24" fillId="0" borderId="128" xfId="0" applyFont="1" applyBorder="1"/>
    <xf numFmtId="9" fontId="17" fillId="8" borderId="207" xfId="4" applyFont="1" applyFill="1" applyBorder="1" applyAlignment="1">
      <alignment horizontal="center" vertical="center"/>
    </xf>
    <xf numFmtId="9" fontId="22" fillId="0" borderId="214" xfId="4" applyFont="1" applyBorder="1" applyAlignment="1">
      <alignment horizontal="center" vertical="center"/>
    </xf>
    <xf numFmtId="9" fontId="17" fillId="8" borderId="214" xfId="4" applyFont="1" applyFill="1" applyBorder="1" applyAlignment="1">
      <alignment horizontal="center" vertical="center"/>
    </xf>
    <xf numFmtId="9" fontId="17" fillId="8" borderId="215" xfId="4" applyFont="1" applyFill="1" applyBorder="1" applyAlignment="1">
      <alignment horizontal="center" vertical="center"/>
    </xf>
    <xf numFmtId="9" fontId="18" fillId="0" borderId="194" xfId="4" applyFont="1" applyBorder="1" applyAlignment="1">
      <alignment horizontal="center" vertical="top"/>
    </xf>
    <xf numFmtId="9" fontId="18" fillId="0" borderId="132" xfId="4" applyFont="1" applyBorder="1" applyAlignment="1">
      <alignment horizontal="center" vertical="top"/>
    </xf>
    <xf numFmtId="9" fontId="18" fillId="0" borderId="106" xfId="4" applyFont="1" applyBorder="1" applyAlignment="1">
      <alignment horizontal="center" vertical="top"/>
    </xf>
    <xf numFmtId="9" fontId="18" fillId="0" borderId="242" xfId="4" applyFont="1" applyBorder="1" applyAlignment="1">
      <alignment horizontal="center" vertical="top"/>
    </xf>
    <xf numFmtId="9" fontId="24" fillId="0" borderId="254" xfId="4" applyFont="1" applyBorder="1" applyAlignment="1">
      <alignment horizontal="center" vertical="top"/>
    </xf>
    <xf numFmtId="0" fontId="24" fillId="0" borderId="258" xfId="0" applyFont="1" applyBorder="1" applyAlignment="1">
      <alignment horizontal="center" vertical="top"/>
    </xf>
    <xf numFmtId="0" fontId="18" fillId="0" borderId="133" xfId="0" applyFont="1" applyBorder="1" applyAlignment="1">
      <alignment horizontal="center" vertical="top"/>
    </xf>
    <xf numFmtId="9" fontId="18" fillId="0" borderId="221" xfId="4" applyFont="1" applyBorder="1" applyAlignment="1">
      <alignment horizontal="center" vertical="top"/>
    </xf>
    <xf numFmtId="9" fontId="24" fillId="0" borderId="163" xfId="4" applyFont="1" applyBorder="1" applyAlignment="1">
      <alignment horizontal="center" vertical="top"/>
    </xf>
    <xf numFmtId="9" fontId="24" fillId="0" borderId="128" xfId="4" applyFont="1" applyBorder="1" applyAlignment="1">
      <alignment horizontal="center" vertical="top"/>
    </xf>
    <xf numFmtId="9" fontId="24" fillId="0" borderId="256" xfId="4" applyFont="1" applyBorder="1" applyAlignment="1">
      <alignment horizontal="center" vertical="top"/>
    </xf>
    <xf numFmtId="9" fontId="24" fillId="0" borderId="258" xfId="4" applyFont="1" applyBorder="1" applyAlignment="1">
      <alignment horizontal="center" vertical="top"/>
    </xf>
    <xf numFmtId="9" fontId="18" fillId="0" borderId="133" xfId="4" applyFont="1" applyBorder="1" applyAlignment="1">
      <alignment horizontal="center" vertical="top"/>
    </xf>
    <xf numFmtId="9" fontId="18" fillId="0" borderId="131" xfId="4" applyFont="1" applyBorder="1" applyAlignment="1">
      <alignment horizontal="center" vertical="top"/>
    </xf>
    <xf numFmtId="9" fontId="24" fillId="0" borderId="262" xfId="4" applyFont="1" applyBorder="1" applyAlignment="1">
      <alignment horizontal="center" vertical="top"/>
    </xf>
    <xf numFmtId="9" fontId="22" fillId="0" borderId="259" xfId="4" applyFont="1" applyBorder="1" applyAlignment="1">
      <alignment horizontal="center" vertical="top"/>
    </xf>
    <xf numFmtId="9" fontId="18" fillId="0" borderId="192" xfId="4" applyFont="1" applyBorder="1" applyAlignment="1">
      <alignment horizontal="center" vertical="top"/>
    </xf>
    <xf numFmtId="0" fontId="23" fillId="0" borderId="171" xfId="0" applyFont="1" applyBorder="1"/>
    <xf numFmtId="0" fontId="24" fillId="0" borderId="236" xfId="0" applyFont="1" applyBorder="1" applyAlignment="1">
      <alignment vertical="top"/>
    </xf>
    <xf numFmtId="0" fontId="24" fillId="0" borderId="190" xfId="0" applyFont="1" applyBorder="1" applyAlignment="1">
      <alignment vertical="top"/>
    </xf>
    <xf numFmtId="0" fontId="24" fillId="0" borderId="263" xfId="0" applyFont="1" applyBorder="1" applyAlignment="1">
      <alignment vertical="top"/>
    </xf>
    <xf numFmtId="0" fontId="23" fillId="0" borderId="228" xfId="0" applyFont="1" applyBorder="1"/>
    <xf numFmtId="0" fontId="23" fillId="0" borderId="218" xfId="0" quotePrefix="1" applyFont="1" applyBorder="1" applyAlignment="1">
      <alignment horizontal="left" vertical="center"/>
    </xf>
    <xf numFmtId="9" fontId="23" fillId="8" borderId="49" xfId="4" applyFont="1" applyFill="1" applyBorder="1" applyAlignment="1">
      <alignment horizontal="center" vertical="center"/>
    </xf>
    <xf numFmtId="9" fontId="24" fillId="0" borderId="226" xfId="4" applyFont="1" applyBorder="1" applyAlignment="1">
      <alignment horizontal="center" vertical="center"/>
    </xf>
    <xf numFmtId="9" fontId="23" fillId="8" borderId="226" xfId="4" applyFont="1" applyFill="1" applyBorder="1" applyAlignment="1">
      <alignment horizontal="center" vertical="center"/>
    </xf>
    <xf numFmtId="0" fontId="24" fillId="0" borderId="116" xfId="0" applyFont="1" applyBorder="1" applyAlignment="1">
      <alignment wrapText="1"/>
    </xf>
    <xf numFmtId="0" fontId="24" fillId="0" borderId="118" xfId="0" applyFont="1" applyBorder="1"/>
    <xf numFmtId="0" fontId="18" fillId="0" borderId="112" xfId="0" applyFont="1" applyBorder="1"/>
    <xf numFmtId="0" fontId="18" fillId="0" borderId="116" xfId="0" applyFont="1" applyBorder="1"/>
    <xf numFmtId="0" fontId="18" fillId="0" borderId="118" xfId="0" applyFont="1" applyBorder="1"/>
    <xf numFmtId="0" fontId="18" fillId="0" borderId="115" xfId="0" applyFont="1" applyBorder="1" applyAlignment="1">
      <alignment horizontal="left" vertical="top"/>
    </xf>
    <xf numFmtId="0" fontId="24" fillId="0" borderId="116" xfId="0" applyFont="1" applyBorder="1"/>
    <xf numFmtId="0" fontId="17" fillId="0" borderId="275" xfId="0" applyFont="1" applyBorder="1"/>
    <xf numFmtId="0" fontId="24" fillId="0" borderId="214" xfId="0" applyFont="1" applyBorder="1" applyAlignment="1">
      <alignment horizontal="center" vertical="center"/>
    </xf>
    <xf numFmtId="0" fontId="24" fillId="0" borderId="0" xfId="0" applyFont="1" applyAlignment="1">
      <alignment horizontal="left" vertical="top" wrapText="1"/>
    </xf>
    <xf numFmtId="0" fontId="18" fillId="0" borderId="42" xfId="0" applyFont="1" applyBorder="1" applyAlignment="1">
      <alignment horizontal="center" vertical="center"/>
    </xf>
    <xf numFmtId="9" fontId="18" fillId="0" borderId="42" xfId="4" applyFont="1" applyBorder="1" applyAlignment="1">
      <alignment horizontal="center" vertical="center"/>
    </xf>
    <xf numFmtId="0" fontId="23" fillId="0" borderId="45" xfId="0" applyFont="1" applyBorder="1"/>
    <xf numFmtId="9" fontId="24" fillId="6" borderId="52" xfId="4" applyFont="1" applyFill="1" applyBorder="1" applyAlignment="1">
      <alignment horizontal="center" vertical="top"/>
    </xf>
    <xf numFmtId="9" fontId="24" fillId="6" borderId="170" xfId="4" applyFont="1" applyFill="1" applyBorder="1" applyAlignment="1">
      <alignment horizontal="center" vertical="top"/>
    </xf>
    <xf numFmtId="9" fontId="23" fillId="8" borderId="52" xfId="4" applyFont="1" applyFill="1" applyBorder="1" applyAlignment="1">
      <alignment horizontal="center" vertical="top"/>
    </xf>
    <xf numFmtId="0" fontId="17" fillId="0" borderId="220" xfId="0" applyFont="1" applyBorder="1"/>
    <xf numFmtId="0" fontId="18" fillId="0" borderId="213" xfId="0" applyFont="1" applyBorder="1" applyAlignment="1">
      <alignment vertical="center" wrapText="1"/>
    </xf>
    <xf numFmtId="0" fontId="18" fillId="0" borderId="45" xfId="0" applyFont="1" applyBorder="1" applyAlignment="1">
      <alignment vertical="center" wrapText="1"/>
    </xf>
    <xf numFmtId="0" fontId="18" fillId="0" borderId="205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48" xfId="0" applyFont="1" applyBorder="1" applyAlignment="1">
      <alignment vertical="center" wrapText="1"/>
    </xf>
    <xf numFmtId="0" fontId="18" fillId="0" borderId="38" xfId="0" applyFont="1" applyBorder="1" applyAlignment="1">
      <alignment vertical="center" wrapText="1"/>
    </xf>
    <xf numFmtId="0" fontId="18" fillId="0" borderId="27" xfId="0" applyFont="1" applyBorder="1" applyAlignment="1">
      <alignment vertical="center" wrapText="1"/>
    </xf>
    <xf numFmtId="0" fontId="18" fillId="0" borderId="214" xfId="0" applyFont="1" applyBorder="1" applyAlignment="1">
      <alignment horizontal="center" vertical="center"/>
    </xf>
    <xf numFmtId="9" fontId="18" fillId="0" borderId="214" xfId="4" applyFont="1" applyBorder="1" applyAlignment="1">
      <alignment horizontal="center" vertical="center"/>
    </xf>
    <xf numFmtId="0" fontId="17" fillId="0" borderId="273" xfId="0" applyFont="1" applyBorder="1" applyAlignment="1">
      <alignment vertical="top"/>
    </xf>
    <xf numFmtId="9" fontId="24" fillId="0" borderId="42" xfId="4" applyFont="1" applyBorder="1" applyAlignment="1">
      <alignment horizontal="center" vertical="top"/>
    </xf>
    <xf numFmtId="0" fontId="0" fillId="0" borderId="44" xfId="0" applyBorder="1"/>
    <xf numFmtId="9" fontId="23" fillId="8" borderId="116" xfId="4" applyFont="1" applyFill="1" applyBorder="1" applyAlignment="1">
      <alignment horizontal="center" vertical="top"/>
    </xf>
    <xf numFmtId="0" fontId="32" fillId="0" borderId="49" xfId="0" applyFont="1" applyBorder="1" applyAlignment="1">
      <alignment horizontal="left" vertical="top"/>
    </xf>
    <xf numFmtId="0" fontId="24" fillId="0" borderId="158" xfId="0" applyFont="1" applyBorder="1" applyAlignment="1">
      <alignment vertical="top" wrapText="1"/>
    </xf>
    <xf numFmtId="0" fontId="18" fillId="0" borderId="116" xfId="0" applyFont="1" applyBorder="1" applyAlignment="1">
      <alignment vertical="top"/>
    </xf>
    <xf numFmtId="0" fontId="39" fillId="0" borderId="0" xfId="0" applyFont="1"/>
    <xf numFmtId="0" fontId="17" fillId="0" borderId="53" xfId="0" applyFont="1" applyBorder="1" applyAlignment="1">
      <alignment horizontal="left" vertical="center"/>
    </xf>
    <xf numFmtId="0" fontId="17" fillId="0" borderId="123" xfId="0" applyFont="1" applyBorder="1" applyAlignment="1">
      <alignment horizontal="left" vertical="center"/>
    </xf>
    <xf numFmtId="0" fontId="23" fillId="0" borderId="53" xfId="0" quotePrefix="1" applyFont="1" applyBorder="1" applyAlignment="1">
      <alignment horizontal="left" vertical="center"/>
    </xf>
    <xf numFmtId="0" fontId="17" fillId="0" borderId="49" xfId="0" applyFont="1" applyBorder="1"/>
    <xf numFmtId="0" fontId="18" fillId="0" borderId="49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 wrapText="1"/>
    </xf>
    <xf numFmtId="9" fontId="24" fillId="0" borderId="41" xfId="4" applyFont="1" applyBorder="1" applyAlignment="1">
      <alignment horizontal="center" vertical="center"/>
    </xf>
    <xf numFmtId="9" fontId="23" fillId="8" borderId="41" xfId="4" applyFont="1" applyFill="1" applyBorder="1" applyAlignment="1">
      <alignment horizontal="center" vertical="center"/>
    </xf>
    <xf numFmtId="0" fontId="24" fillId="0" borderId="49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left" vertical="center"/>
    </xf>
    <xf numFmtId="0" fontId="42" fillId="23" borderId="47" xfId="0" applyFont="1" applyFill="1" applyBorder="1"/>
    <xf numFmtId="0" fontId="35" fillId="0" borderId="0" xfId="0" applyFont="1"/>
    <xf numFmtId="0" fontId="43" fillId="0" borderId="41" xfId="0" applyFont="1" applyBorder="1"/>
    <xf numFmtId="0" fontId="43" fillId="0" borderId="49" xfId="0" applyFont="1" applyBorder="1"/>
    <xf numFmtId="0" fontId="43" fillId="0" borderId="0" xfId="0" applyFont="1" applyAlignment="1">
      <alignment horizontal="center"/>
    </xf>
    <xf numFmtId="0" fontId="43" fillId="0" borderId="46" xfId="0" applyFont="1" applyBorder="1" applyAlignment="1">
      <alignment horizontal="center"/>
    </xf>
    <xf numFmtId="0" fontId="43" fillId="0" borderId="49" xfId="0" applyFont="1" applyBorder="1" applyAlignment="1">
      <alignment horizontal="left" vertical="top"/>
    </xf>
    <xf numFmtId="0" fontId="43" fillId="0" borderId="0" xfId="0" applyFont="1" applyAlignment="1">
      <alignment horizontal="left" vertical="top"/>
    </xf>
    <xf numFmtId="0" fontId="43" fillId="0" borderId="0" xfId="0" applyFont="1" applyAlignment="1">
      <alignment horizontal="left" vertical="center"/>
    </xf>
    <xf numFmtId="0" fontId="43" fillId="0" borderId="38" xfId="0" applyFont="1" applyBorder="1" applyAlignment="1">
      <alignment horizontal="left" vertical="center"/>
    </xf>
    <xf numFmtId="0" fontId="42" fillId="23" borderId="45" xfId="0" applyFont="1" applyFill="1" applyBorder="1"/>
    <xf numFmtId="0" fontId="43" fillId="0" borderId="0" xfId="0" applyFont="1"/>
    <xf numFmtId="0" fontId="43" fillId="0" borderId="44" xfId="0" applyFont="1" applyBorder="1"/>
    <xf numFmtId="0" fontId="43" fillId="0" borderId="44" xfId="0" applyFont="1" applyBorder="1" applyAlignment="1">
      <alignment vertical="top"/>
    </xf>
    <xf numFmtId="0" fontId="43" fillId="0" borderId="8" xfId="0" applyFont="1" applyBorder="1" applyAlignment="1">
      <alignment vertical="top"/>
    </xf>
    <xf numFmtId="0" fontId="43" fillId="0" borderId="46" xfId="0" applyFont="1" applyBorder="1" applyAlignment="1">
      <alignment horizontal="left" vertical="top"/>
    </xf>
    <xf numFmtId="0" fontId="35" fillId="0" borderId="45" xfId="0" applyFont="1" applyBorder="1"/>
    <xf numFmtId="0" fontId="43" fillId="0" borderId="38" xfId="0" applyFont="1" applyBorder="1" applyAlignment="1">
      <alignment horizontal="left" vertical="top"/>
    </xf>
    <xf numFmtId="0" fontId="43" fillId="0" borderId="27" xfId="0" applyFont="1" applyBorder="1" applyAlignment="1">
      <alignment horizontal="left" vertical="top"/>
    </xf>
    <xf numFmtId="0" fontId="42" fillId="23" borderId="45" xfId="0" applyFont="1" applyFill="1" applyBorder="1" applyAlignment="1">
      <alignment horizontal="left" vertical="top"/>
    </xf>
    <xf numFmtId="0" fontId="43" fillId="0" borderId="45" xfId="0" applyFont="1" applyBorder="1" applyAlignment="1">
      <alignment horizontal="center" vertical="top"/>
    </xf>
    <xf numFmtId="0" fontId="43" fillId="0" borderId="0" xfId="0" applyFont="1" applyAlignment="1">
      <alignment horizontal="center" vertical="top"/>
    </xf>
    <xf numFmtId="0" fontId="35" fillId="0" borderId="48" xfId="0" applyFont="1" applyBorder="1"/>
    <xf numFmtId="0" fontId="35" fillId="0" borderId="38" xfId="0" applyFont="1" applyBorder="1"/>
    <xf numFmtId="0" fontId="42" fillId="23" borderId="45" xfId="0" applyFont="1" applyFill="1" applyBorder="1" applyAlignment="1">
      <alignment vertical="center"/>
    </xf>
    <xf numFmtId="0" fontId="35" fillId="0" borderId="46" xfId="0" applyFont="1" applyBorder="1"/>
    <xf numFmtId="0" fontId="43" fillId="0" borderId="0" xfId="0" applyFont="1" applyAlignment="1">
      <alignment horizontal="left" vertical="top" wrapText="1"/>
    </xf>
    <xf numFmtId="0" fontId="35" fillId="0" borderId="0" xfId="0" applyFont="1" applyAlignment="1">
      <alignment horizontal="center"/>
    </xf>
    <xf numFmtId="0" fontId="35" fillId="0" borderId="48" xfId="0" applyFont="1" applyBorder="1" applyAlignment="1">
      <alignment horizontal="center"/>
    </xf>
    <xf numFmtId="0" fontId="35" fillId="0" borderId="38" xfId="0" applyFont="1" applyBorder="1" applyAlignment="1">
      <alignment horizontal="center"/>
    </xf>
    <xf numFmtId="0" fontId="35" fillId="0" borderId="27" xfId="0" applyFont="1" applyBorder="1"/>
    <xf numFmtId="0" fontId="43" fillId="24" borderId="41" xfId="0" applyFont="1" applyFill="1" applyBorder="1" applyAlignment="1">
      <alignment horizontal="center" vertical="center" wrapText="1"/>
    </xf>
    <xf numFmtId="0" fontId="43" fillId="24" borderId="41" xfId="0" applyFont="1" applyFill="1" applyBorder="1" applyAlignment="1">
      <alignment horizontal="center" vertical="center"/>
    </xf>
    <xf numFmtId="0" fontId="43" fillId="24" borderId="42" xfId="0" applyFont="1" applyFill="1" applyBorder="1" applyAlignment="1">
      <alignment horizontal="center" vertical="center" wrapText="1"/>
    </xf>
    <xf numFmtId="0" fontId="43" fillId="24" borderId="49" xfId="0" applyFont="1" applyFill="1" applyBorder="1" applyAlignment="1">
      <alignment horizontal="center" vertical="center" wrapText="1"/>
    </xf>
    <xf numFmtId="0" fontId="43" fillId="24" borderId="3" xfId="0" applyFont="1" applyFill="1" applyBorder="1" applyAlignment="1">
      <alignment horizontal="center"/>
    </xf>
    <xf numFmtId="0" fontId="35" fillId="0" borderId="49" xfId="0" applyFont="1" applyBorder="1" applyAlignment="1">
      <alignment wrapText="1"/>
    </xf>
    <xf numFmtId="9" fontId="22" fillId="0" borderId="49" xfId="0" applyNumberFormat="1" applyFont="1" applyBorder="1"/>
    <xf numFmtId="0" fontId="22" fillId="0" borderId="49" xfId="0" applyFont="1" applyBorder="1"/>
    <xf numFmtId="9" fontId="43" fillId="24" borderId="41" xfId="0" applyNumberFormat="1" applyFont="1" applyFill="1" applyBorder="1" applyAlignment="1">
      <alignment horizontal="center" vertical="center"/>
    </xf>
    <xf numFmtId="0" fontId="35" fillId="0" borderId="49" xfId="0" applyFont="1" applyBorder="1"/>
    <xf numFmtId="0" fontId="44" fillId="0" borderId="40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43" fillId="24" borderId="3" xfId="0" applyFont="1" applyFill="1" applyBorder="1" applyAlignment="1">
      <alignment horizontal="center" vertical="center"/>
    </xf>
    <xf numFmtId="0" fontId="35" fillId="24" borderId="3" xfId="0" applyFont="1" applyFill="1" applyBorder="1"/>
    <xf numFmtId="9" fontId="43" fillId="24" borderId="3" xfId="0" applyNumberFormat="1" applyFont="1" applyFill="1" applyBorder="1" applyAlignment="1">
      <alignment horizontal="center" vertical="center"/>
    </xf>
    <xf numFmtId="0" fontId="35" fillId="0" borderId="42" xfId="0" applyFont="1" applyBorder="1"/>
    <xf numFmtId="0" fontId="44" fillId="0" borderId="0" xfId="0" applyFont="1"/>
    <xf numFmtId="0" fontId="24" fillId="0" borderId="41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49" xfId="0" applyFont="1" applyBorder="1" applyAlignment="1">
      <alignment horizontal="left" vertical="center" wrapText="1"/>
    </xf>
    <xf numFmtId="0" fontId="43" fillId="0" borderId="0" xfId="0" applyFont="1" applyAlignment="1">
      <alignment vertical="top"/>
    </xf>
    <xf numFmtId="0" fontId="43" fillId="0" borderId="38" xfId="0" applyFont="1" applyBorder="1" applyAlignment="1">
      <alignment vertical="top"/>
    </xf>
    <xf numFmtId="0" fontId="23" fillId="24" borderId="41" xfId="0" applyFont="1" applyFill="1" applyBorder="1" applyAlignment="1">
      <alignment horizontal="center" vertical="center"/>
    </xf>
    <xf numFmtId="9" fontId="24" fillId="0" borderId="49" xfId="0" applyNumberFormat="1" applyFont="1" applyBorder="1" applyAlignment="1">
      <alignment horizontal="center" vertical="center"/>
    </xf>
    <xf numFmtId="9" fontId="23" fillId="24" borderId="41" xfId="0" applyNumberFormat="1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 wrapText="1"/>
    </xf>
    <xf numFmtId="0" fontId="23" fillId="24" borderId="42" xfId="0" applyFont="1" applyFill="1" applyBorder="1" applyAlignment="1">
      <alignment horizontal="center" vertical="center" wrapText="1"/>
    </xf>
    <xf numFmtId="0" fontId="23" fillId="24" borderId="3" xfId="0" applyFont="1" applyFill="1" applyBorder="1" applyAlignment="1">
      <alignment horizontal="center"/>
    </xf>
    <xf numFmtId="0" fontId="24" fillId="24" borderId="3" xfId="0" applyFont="1" applyFill="1" applyBorder="1"/>
    <xf numFmtId="9" fontId="23" fillId="24" borderId="3" xfId="0" applyNumberFormat="1" applyFont="1" applyFill="1" applyBorder="1" applyAlignment="1">
      <alignment horizontal="center" vertical="center"/>
    </xf>
    <xf numFmtId="0" fontId="23" fillId="24" borderId="3" xfId="0" applyFont="1" applyFill="1" applyBorder="1" applyAlignment="1">
      <alignment horizontal="center" vertical="center"/>
    </xf>
    <xf numFmtId="0" fontId="42" fillId="23" borderId="21" xfId="0" applyFont="1" applyFill="1" applyBorder="1"/>
    <xf numFmtId="0" fontId="43" fillId="0" borderId="75" xfId="0" applyFont="1" applyBorder="1"/>
    <xf numFmtId="0" fontId="43" fillId="0" borderId="77" xfId="0" applyFont="1" applyBorder="1"/>
    <xf numFmtId="0" fontId="43" fillId="0" borderId="77" xfId="0" applyFont="1" applyBorder="1" applyAlignment="1">
      <alignment horizontal="left" vertical="top"/>
    </xf>
    <xf numFmtId="0" fontId="42" fillId="23" borderId="18" xfId="0" applyFont="1" applyFill="1" applyBorder="1"/>
    <xf numFmtId="0" fontId="42" fillId="23" borderId="32" xfId="0" applyFont="1" applyFill="1" applyBorder="1" applyAlignment="1">
      <alignment horizontal="left" vertical="top"/>
    </xf>
    <xf numFmtId="0" fontId="35" fillId="0" borderId="40" xfId="0" applyFont="1" applyBorder="1"/>
    <xf numFmtId="0" fontId="35" fillId="0" borderId="1" xfId="0" applyFont="1" applyBorder="1"/>
    <xf numFmtId="0" fontId="43" fillId="0" borderId="18" xfId="0" applyFont="1" applyBorder="1" applyAlignment="1">
      <alignment horizontal="center" vertical="top"/>
    </xf>
    <xf numFmtId="0" fontId="43" fillId="0" borderId="78" xfId="0" applyFont="1" applyBorder="1" applyAlignment="1">
      <alignment horizontal="center"/>
    </xf>
    <xf numFmtId="0" fontId="42" fillId="23" borderId="18" xfId="0" applyFont="1" applyFill="1" applyBorder="1" applyAlignment="1">
      <alignment vertical="center"/>
    </xf>
    <xf numFmtId="0" fontId="35" fillId="0" borderId="78" xfId="0" applyFont="1" applyBorder="1"/>
    <xf numFmtId="0" fontId="35" fillId="0" borderId="18" xfId="0" applyFont="1" applyBorder="1"/>
    <xf numFmtId="0" fontId="43" fillId="24" borderId="6" xfId="0" applyFont="1" applyFill="1" applyBorder="1" applyAlignment="1">
      <alignment horizontal="center"/>
    </xf>
    <xf numFmtId="0" fontId="35" fillId="28" borderId="41" xfId="0" applyFont="1" applyFill="1" applyBorder="1" applyAlignment="1">
      <alignment horizontal="left" vertical="center"/>
    </xf>
    <xf numFmtId="0" fontId="35" fillId="28" borderId="41" xfId="0" applyFont="1" applyFill="1" applyBorder="1" applyAlignment="1">
      <alignment horizontal="center" vertical="center"/>
    </xf>
    <xf numFmtId="0" fontId="43" fillId="28" borderId="80" xfId="0" applyFont="1" applyFill="1" applyBorder="1" applyAlignment="1">
      <alignment horizontal="center" vertical="center"/>
    </xf>
    <xf numFmtId="0" fontId="35" fillId="27" borderId="41" xfId="0" applyFont="1" applyFill="1" applyBorder="1" applyAlignment="1">
      <alignment horizontal="left" vertical="center"/>
    </xf>
    <xf numFmtId="0" fontId="35" fillId="27" borderId="41" xfId="0" applyFont="1" applyFill="1" applyBorder="1" applyAlignment="1">
      <alignment horizontal="center" vertical="center"/>
    </xf>
    <xf numFmtId="0" fontId="43" fillId="27" borderId="80" xfId="0" applyFont="1" applyFill="1" applyBorder="1" applyAlignment="1">
      <alignment horizontal="center" vertical="center"/>
    </xf>
    <xf numFmtId="0" fontId="35" fillId="0" borderId="3" xfId="0" applyFont="1" applyBorder="1" applyAlignment="1">
      <alignment horizontal="left" vertical="top" wrapText="1"/>
    </xf>
    <xf numFmtId="0" fontId="35" fillId="0" borderId="3" xfId="0" applyFont="1" applyBorder="1" applyAlignment="1">
      <alignment horizontal="center" vertical="top" wrapText="1"/>
    </xf>
    <xf numFmtId="9" fontId="35" fillId="0" borderId="3" xfId="0" applyNumberFormat="1" applyFont="1" applyBorder="1" applyAlignment="1">
      <alignment horizontal="center" vertical="top"/>
    </xf>
    <xf numFmtId="9" fontId="35" fillId="24" borderId="3" xfId="0" applyNumberFormat="1" applyFont="1" applyFill="1" applyBorder="1" applyAlignment="1">
      <alignment horizontal="center" vertical="top"/>
    </xf>
    <xf numFmtId="0" fontId="35" fillId="0" borderId="3" xfId="0" applyFont="1" applyBorder="1" applyAlignment="1">
      <alignment horizontal="center" vertical="top"/>
    </xf>
    <xf numFmtId="9" fontId="35" fillId="24" borderId="25" xfId="0" applyNumberFormat="1" applyFont="1" applyFill="1" applyBorder="1" applyAlignment="1">
      <alignment horizontal="center" vertical="center"/>
    </xf>
    <xf numFmtId="0" fontId="35" fillId="0" borderId="42" xfId="0" applyFont="1" applyBorder="1" applyAlignment="1">
      <alignment horizontal="center" vertical="top"/>
    </xf>
    <xf numFmtId="0" fontId="35" fillId="24" borderId="42" xfId="0" applyFont="1" applyFill="1" applyBorder="1"/>
    <xf numFmtId="9" fontId="43" fillId="24" borderId="42" xfId="0" applyNumberFormat="1" applyFont="1" applyFill="1" applyBorder="1" applyAlignment="1">
      <alignment horizontal="center" vertical="center"/>
    </xf>
    <xf numFmtId="0" fontId="43" fillId="24" borderId="80" xfId="0" applyFont="1" applyFill="1" applyBorder="1" applyAlignment="1">
      <alignment horizontal="center" vertical="center"/>
    </xf>
    <xf numFmtId="0" fontId="43" fillId="24" borderId="6" xfId="0" applyFont="1" applyFill="1" applyBorder="1" applyAlignment="1">
      <alignment horizontal="center" vertical="center"/>
    </xf>
    <xf numFmtId="0" fontId="35" fillId="0" borderId="41" xfId="0" applyFont="1" applyBorder="1" applyAlignment="1">
      <alignment horizontal="center" wrapText="1"/>
    </xf>
    <xf numFmtId="0" fontId="35" fillId="0" borderId="42" xfId="0" applyFont="1" applyBorder="1" applyAlignment="1">
      <alignment horizontal="center" wrapText="1"/>
    </xf>
    <xf numFmtId="0" fontId="43" fillId="23" borderId="41" xfId="0" applyFont="1" applyFill="1" applyBorder="1" applyAlignment="1">
      <alignment horizontal="center" vertical="center" wrapText="1"/>
    </xf>
    <xf numFmtId="0" fontId="43" fillId="23" borderId="41" xfId="0" applyFont="1" applyFill="1" applyBorder="1" applyAlignment="1">
      <alignment horizontal="center" vertical="center"/>
    </xf>
    <xf numFmtId="0" fontId="43" fillId="23" borderId="41" xfId="0" applyFont="1" applyFill="1" applyBorder="1" applyAlignment="1">
      <alignment horizontal="center"/>
    </xf>
    <xf numFmtId="0" fontId="43" fillId="23" borderId="80" xfId="0" applyFont="1" applyFill="1" applyBorder="1" applyAlignment="1">
      <alignment horizontal="center"/>
    </xf>
    <xf numFmtId="9" fontId="35" fillId="0" borderId="3" xfId="0" applyNumberFormat="1" applyFont="1" applyBorder="1" applyAlignment="1">
      <alignment horizontal="center" vertical="center"/>
    </xf>
    <xf numFmtId="9" fontId="35" fillId="24" borderId="3" xfId="0" applyNumberFormat="1" applyFon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35" fillId="22" borderId="3" xfId="0" applyFont="1" applyFill="1" applyBorder="1" applyAlignment="1">
      <alignment horizontal="center" vertical="center"/>
    </xf>
    <xf numFmtId="0" fontId="35" fillId="0" borderId="41" xfId="0" applyFont="1" applyBorder="1" applyAlignment="1">
      <alignment horizontal="left" vertical="top" wrapText="1"/>
    </xf>
    <xf numFmtId="0" fontId="35" fillId="0" borderId="42" xfId="0" applyFont="1" applyBorder="1" applyAlignment="1">
      <alignment horizontal="left" vertical="top" wrapText="1"/>
    </xf>
    <xf numFmtId="9" fontId="24" fillId="0" borderId="3" xfId="0" applyNumberFormat="1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35" fillId="0" borderId="3" xfId="0" applyFont="1" applyBorder="1"/>
    <xf numFmtId="0" fontId="35" fillId="0" borderId="42" xfId="0" applyFont="1" applyBorder="1" applyAlignment="1">
      <alignment horizontal="center" vertical="center"/>
    </xf>
    <xf numFmtId="9" fontId="24" fillId="24" borderId="3" xfId="0" applyNumberFormat="1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9" fontId="43" fillId="24" borderId="25" xfId="0" applyNumberFormat="1" applyFont="1" applyFill="1" applyBorder="1" applyAlignment="1">
      <alignment horizontal="center" vertical="center"/>
    </xf>
    <xf numFmtId="0" fontId="24" fillId="22" borderId="3" xfId="0" applyFont="1" applyFill="1" applyBorder="1" applyAlignment="1">
      <alignment horizontal="center" vertical="center"/>
    </xf>
    <xf numFmtId="0" fontId="35" fillId="0" borderId="3" xfId="0" applyFont="1" applyBorder="1" applyAlignment="1">
      <alignment vertical="center"/>
    </xf>
    <xf numFmtId="0" fontId="35" fillId="0" borderId="3" xfId="0" applyFont="1" applyBorder="1" applyAlignment="1">
      <alignment horizontal="left" vertical="top"/>
    </xf>
    <xf numFmtId="0" fontId="35" fillId="0" borderId="3" xfId="0" applyFont="1" applyBorder="1" applyAlignment="1">
      <alignment wrapText="1"/>
    </xf>
    <xf numFmtId="0" fontId="35" fillId="0" borderId="41" xfId="0" applyFont="1" applyBorder="1" applyAlignment="1">
      <alignment vertical="top" wrapText="1"/>
    </xf>
    <xf numFmtId="0" fontId="35" fillId="0" borderId="42" xfId="0" applyFont="1" applyBorder="1" applyAlignment="1">
      <alignment vertical="top" wrapText="1"/>
    </xf>
    <xf numFmtId="0" fontId="31" fillId="23" borderId="47" xfId="0" applyFont="1" applyFill="1" applyBorder="1"/>
    <xf numFmtId="0" fontId="33" fillId="0" borderId="0" xfId="0" applyFont="1"/>
    <xf numFmtId="0" fontId="32" fillId="0" borderId="41" xfId="0" applyFont="1" applyBorder="1"/>
    <xf numFmtId="0" fontId="32" fillId="0" borderId="49" xfId="0" applyFont="1" applyBorder="1"/>
    <xf numFmtId="0" fontId="32" fillId="0" borderId="0" xfId="0" applyFont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left" vertical="center"/>
    </xf>
    <xf numFmtId="0" fontId="32" fillId="0" borderId="38" xfId="0" applyFont="1" applyBorder="1" applyAlignment="1">
      <alignment horizontal="left" vertical="center"/>
    </xf>
    <xf numFmtId="0" fontId="31" fillId="23" borderId="45" xfId="0" applyFont="1" applyFill="1" applyBorder="1"/>
    <xf numFmtId="0" fontId="32" fillId="0" borderId="44" xfId="0" applyFont="1" applyBorder="1" applyAlignment="1">
      <alignment vertical="top"/>
    </xf>
    <xf numFmtId="0" fontId="31" fillId="23" borderId="45" xfId="0" applyFont="1" applyFill="1" applyBorder="1" applyAlignment="1">
      <alignment horizontal="left" vertical="top"/>
    </xf>
    <xf numFmtId="0" fontId="32" fillId="0" borderId="46" xfId="0" applyFont="1" applyBorder="1" applyAlignment="1">
      <alignment horizontal="center"/>
    </xf>
    <xf numFmtId="0" fontId="33" fillId="0" borderId="38" xfId="0" applyFont="1" applyBorder="1"/>
    <xf numFmtId="0" fontId="31" fillId="23" borderId="45" xfId="0" applyFont="1" applyFill="1" applyBorder="1" applyAlignment="1">
      <alignment vertical="center"/>
    </xf>
    <xf numFmtId="0" fontId="32" fillId="23" borderId="0" xfId="0" applyFont="1" applyFill="1"/>
    <xf numFmtId="0" fontId="33" fillId="0" borderId="46" xfId="0" applyFont="1" applyBorder="1"/>
    <xf numFmtId="0" fontId="32" fillId="0" borderId="44" xfId="0" applyFont="1" applyBorder="1" applyAlignment="1">
      <alignment horizontal="left" vertical="top" wrapText="1"/>
    </xf>
    <xf numFmtId="0" fontId="33" fillId="0" borderId="44" xfId="0" applyFont="1" applyBorder="1"/>
    <xf numFmtId="0" fontId="32" fillId="0" borderId="47" xfId="0" applyFont="1" applyBorder="1" applyAlignment="1">
      <alignment vertical="center"/>
    </xf>
    <xf numFmtId="0" fontId="32" fillId="0" borderId="44" xfId="0" applyFont="1" applyBorder="1" applyAlignment="1">
      <alignment vertical="center"/>
    </xf>
    <xf numFmtId="0" fontId="33" fillId="0" borderId="0" xfId="0" applyFont="1" applyAlignment="1">
      <alignment horizontal="center"/>
    </xf>
    <xf numFmtId="0" fontId="32" fillId="0" borderId="4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38" xfId="0" applyFont="1" applyBorder="1" applyAlignment="1">
      <alignment horizontal="left" vertical="top" wrapText="1"/>
    </xf>
    <xf numFmtId="0" fontId="32" fillId="0" borderId="48" xfId="0" applyFont="1" applyBorder="1" applyAlignment="1">
      <alignment vertical="center"/>
    </xf>
    <xf numFmtId="0" fontId="32" fillId="0" borderId="38" xfId="0" applyFont="1" applyBorder="1" applyAlignment="1">
      <alignment vertical="center"/>
    </xf>
    <xf numFmtId="0" fontId="33" fillId="0" borderId="45" xfId="0" applyFont="1" applyBorder="1"/>
    <xf numFmtId="0" fontId="32" fillId="24" borderId="41" xfId="0" applyFont="1" applyFill="1" applyBorder="1" applyAlignment="1">
      <alignment horizontal="center" vertical="center" wrapText="1"/>
    </xf>
    <xf numFmtId="0" fontId="32" fillId="24" borderId="42" xfId="0" applyFont="1" applyFill="1" applyBorder="1" applyAlignment="1">
      <alignment horizontal="center" vertical="center" wrapText="1"/>
    </xf>
    <xf numFmtId="0" fontId="32" fillId="24" borderId="41" xfId="0" applyFont="1" applyFill="1" applyBorder="1" applyAlignment="1">
      <alignment horizontal="center" vertical="center"/>
    </xf>
    <xf numFmtId="0" fontId="32" fillId="24" borderId="3" xfId="0" applyFont="1" applyFill="1" applyBorder="1" applyAlignment="1">
      <alignment horizontal="center"/>
    </xf>
    <xf numFmtId="0" fontId="33" fillId="0" borderId="41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33" fillId="29" borderId="45" xfId="0" applyFont="1" applyFill="1" applyBorder="1" applyAlignment="1">
      <alignment horizontal="left" vertical="center"/>
    </xf>
    <xf numFmtId="0" fontId="33" fillId="29" borderId="0" xfId="0" applyFont="1" applyFill="1" applyAlignment="1">
      <alignment horizontal="left" vertical="center"/>
    </xf>
    <xf numFmtId="0" fontId="33" fillId="29" borderId="46" xfId="0" applyFont="1" applyFill="1" applyBorder="1" applyAlignment="1">
      <alignment horizontal="left" vertical="center"/>
    </xf>
    <xf numFmtId="0" fontId="33" fillId="29" borderId="49" xfId="0" applyFont="1" applyFill="1" applyBorder="1" applyAlignment="1">
      <alignment horizontal="center" vertical="center"/>
    </xf>
    <xf numFmtId="9" fontId="33" fillId="29" borderId="49" xfId="0" applyNumberFormat="1" applyFont="1" applyFill="1" applyBorder="1" applyAlignment="1">
      <alignment horizontal="center" vertical="center"/>
    </xf>
    <xf numFmtId="9" fontId="32" fillId="29" borderId="41" xfId="0" applyNumberFormat="1" applyFont="1" applyFill="1" applyBorder="1" applyAlignment="1">
      <alignment horizontal="center" vertical="center"/>
    </xf>
    <xf numFmtId="0" fontId="32" fillId="29" borderId="41" xfId="0" applyFont="1" applyFill="1" applyBorder="1" applyAlignment="1">
      <alignment horizontal="center" vertical="center"/>
    </xf>
    <xf numFmtId="0" fontId="33" fillId="30" borderId="45" xfId="0" applyFont="1" applyFill="1" applyBorder="1" applyAlignment="1">
      <alignment horizontal="left" vertical="center"/>
    </xf>
    <xf numFmtId="0" fontId="33" fillId="30" borderId="0" xfId="0" applyFont="1" applyFill="1" applyAlignment="1">
      <alignment horizontal="left" vertical="center"/>
    </xf>
    <xf numFmtId="0" fontId="33" fillId="30" borderId="46" xfId="0" applyFont="1" applyFill="1" applyBorder="1" applyAlignment="1">
      <alignment horizontal="left" vertical="center"/>
    </xf>
    <xf numFmtId="0" fontId="33" fillId="30" borderId="49" xfId="0" applyFont="1" applyFill="1" applyBorder="1" applyAlignment="1">
      <alignment horizontal="center" vertical="center"/>
    </xf>
    <xf numFmtId="9" fontId="33" fillId="30" borderId="49" xfId="0" applyNumberFormat="1" applyFont="1" applyFill="1" applyBorder="1" applyAlignment="1">
      <alignment horizontal="center" vertical="center"/>
    </xf>
    <xf numFmtId="9" fontId="32" fillId="30" borderId="41" xfId="0" applyNumberFormat="1" applyFont="1" applyFill="1" applyBorder="1" applyAlignment="1">
      <alignment horizontal="center" vertical="center"/>
    </xf>
    <xf numFmtId="0" fontId="32" fillId="30" borderId="41" xfId="0" applyFont="1" applyFill="1" applyBorder="1" applyAlignment="1">
      <alignment horizontal="center" vertical="center"/>
    </xf>
    <xf numFmtId="0" fontId="33" fillId="30" borderId="48" xfId="0" applyFont="1" applyFill="1" applyBorder="1" applyAlignment="1">
      <alignment horizontal="left" vertical="center"/>
    </xf>
    <xf numFmtId="0" fontId="33" fillId="30" borderId="38" xfId="0" applyFont="1" applyFill="1" applyBorder="1" applyAlignment="1">
      <alignment horizontal="left" vertical="center"/>
    </xf>
    <xf numFmtId="0" fontId="33" fillId="30" borderId="27" xfId="0" applyFont="1" applyFill="1" applyBorder="1" applyAlignment="1">
      <alignment horizontal="left" vertical="center"/>
    </xf>
    <xf numFmtId="0" fontId="33" fillId="30" borderId="42" xfId="0" applyFont="1" applyFill="1" applyBorder="1" applyAlignment="1">
      <alignment horizontal="center" vertical="center"/>
    </xf>
    <xf numFmtId="0" fontId="33" fillId="24" borderId="3" xfId="0" applyFont="1" applyFill="1" applyBorder="1"/>
    <xf numFmtId="9" fontId="32" fillId="24" borderId="3" xfId="0" applyNumberFormat="1" applyFont="1" applyFill="1" applyBorder="1" applyAlignment="1">
      <alignment horizontal="center" vertical="center"/>
    </xf>
    <xf numFmtId="0" fontId="32" fillId="24" borderId="3" xfId="0" applyFont="1" applyFill="1" applyBorder="1" applyAlignment="1">
      <alignment horizontal="center" vertical="center"/>
    </xf>
    <xf numFmtId="0" fontId="33" fillId="0" borderId="49" xfId="0" applyFont="1" applyBorder="1"/>
    <xf numFmtId="0" fontId="33" fillId="0" borderId="42" xfId="0" applyFont="1" applyBorder="1"/>
    <xf numFmtId="0" fontId="23" fillId="0" borderId="282" xfId="0" applyFont="1" applyBorder="1" applyAlignment="1">
      <alignment horizontal="left" vertical="top"/>
    </xf>
    <xf numFmtId="0" fontId="23" fillId="0" borderId="123" xfId="0" quotePrefix="1" applyFont="1" applyBorder="1" applyAlignment="1">
      <alignment horizontal="left" vertical="center"/>
    </xf>
    <xf numFmtId="9" fontId="24" fillId="6" borderId="49" xfId="4" applyFont="1" applyFill="1" applyBorder="1" applyAlignment="1">
      <alignment horizontal="center" vertical="top"/>
    </xf>
    <xf numFmtId="9" fontId="24" fillId="6" borderId="0" xfId="4" applyFont="1" applyFill="1" applyBorder="1" applyAlignment="1">
      <alignment horizontal="center" vertical="top"/>
    </xf>
    <xf numFmtId="0" fontId="17" fillId="0" borderId="158" xfId="0" quotePrefix="1" applyFont="1" applyBorder="1" applyAlignment="1">
      <alignment horizontal="left" vertical="center"/>
    </xf>
    <xf numFmtId="0" fontId="17" fillId="0" borderId="272" xfId="0" applyFont="1" applyBorder="1" applyAlignment="1">
      <alignment horizontal="left" vertical="top"/>
    </xf>
    <xf numFmtId="9" fontId="24" fillId="0" borderId="41" xfId="4" applyFont="1" applyBorder="1" applyAlignment="1">
      <alignment horizontal="center" vertical="top"/>
    </xf>
    <xf numFmtId="0" fontId="18" fillId="0" borderId="156" xfId="0" applyFont="1" applyBorder="1" applyAlignment="1">
      <alignment horizontal="left" vertical="top"/>
    </xf>
    <xf numFmtId="0" fontId="18" fillId="0" borderId="300" xfId="0" applyFont="1" applyBorder="1" applyAlignment="1">
      <alignment horizontal="left" vertical="top"/>
    </xf>
    <xf numFmtId="0" fontId="18" fillId="0" borderId="151" xfId="0" applyFont="1" applyBorder="1" applyAlignment="1">
      <alignment horizontal="center" vertical="top" wrapText="1"/>
    </xf>
    <xf numFmtId="0" fontId="18" fillId="0" borderId="301" xfId="0" applyFont="1" applyBorder="1" applyAlignment="1">
      <alignment horizontal="center" vertical="top"/>
    </xf>
    <xf numFmtId="0" fontId="18" fillId="0" borderId="286" xfId="0" applyFont="1" applyBorder="1" applyAlignment="1">
      <alignment horizontal="center" vertical="top" wrapText="1"/>
    </xf>
    <xf numFmtId="0" fontId="18" fillId="0" borderId="151" xfId="0" applyFont="1" applyBorder="1" applyAlignment="1">
      <alignment horizontal="center" vertical="top"/>
    </xf>
    <xf numFmtId="187" fontId="24" fillId="0" borderId="122" xfId="0" applyNumberFormat="1" applyFont="1" applyBorder="1" applyAlignment="1">
      <alignment vertical="top"/>
    </xf>
    <xf numFmtId="9" fontId="18" fillId="0" borderId="260" xfId="4" applyFont="1" applyBorder="1" applyAlignment="1">
      <alignment horizontal="center" vertical="top"/>
    </xf>
    <xf numFmtId="9" fontId="18" fillId="0" borderId="250" xfId="4" applyFont="1" applyBorder="1" applyAlignment="1">
      <alignment horizontal="center" vertical="top"/>
    </xf>
    <xf numFmtId="9" fontId="18" fillId="0" borderId="255" xfId="4" applyFont="1" applyBorder="1" applyAlignment="1">
      <alignment horizontal="center" vertical="top"/>
    </xf>
    <xf numFmtId="9" fontId="18" fillId="0" borderId="184" xfId="4" applyFont="1" applyBorder="1" applyAlignment="1">
      <alignment horizontal="center" vertical="top"/>
    </xf>
    <xf numFmtId="9" fontId="18" fillId="0" borderId="166" xfId="4" applyFont="1" applyBorder="1" applyAlignment="1">
      <alignment horizontal="center" vertical="top"/>
    </xf>
    <xf numFmtId="9" fontId="18" fillId="0" borderId="261" xfId="4" applyFont="1" applyBorder="1" applyAlignment="1">
      <alignment horizontal="center" vertical="top"/>
    </xf>
    <xf numFmtId="9" fontId="18" fillId="0" borderId="252" xfId="4" applyFont="1" applyBorder="1" applyAlignment="1">
      <alignment horizontal="center" vertical="top"/>
    </xf>
    <xf numFmtId="9" fontId="18" fillId="0" borderId="257" xfId="4" applyFont="1" applyBorder="1" applyAlignment="1">
      <alignment horizontal="center" vertical="top"/>
    </xf>
    <xf numFmtId="0" fontId="18" fillId="8" borderId="27" xfId="0" applyFont="1" applyFill="1" applyBorder="1"/>
    <xf numFmtId="0" fontId="18" fillId="8" borderId="1" xfId="0" applyFont="1" applyFill="1" applyBorder="1"/>
    <xf numFmtId="9" fontId="18" fillId="0" borderId="49" xfId="4" applyFont="1" applyBorder="1" applyAlignment="1">
      <alignment horizontal="center" vertical="center"/>
    </xf>
    <xf numFmtId="0" fontId="18" fillId="0" borderId="48" xfId="0" applyFont="1" applyBorder="1" applyAlignment="1">
      <alignment horizontal="left"/>
    </xf>
    <xf numFmtId="0" fontId="18" fillId="0" borderId="38" xfId="0" applyFont="1" applyBorder="1" applyAlignment="1">
      <alignment horizontal="left"/>
    </xf>
    <xf numFmtId="9" fontId="17" fillId="8" borderId="49" xfId="4" applyFont="1" applyFill="1" applyBorder="1" applyAlignment="1">
      <alignment horizontal="center" vertical="center"/>
    </xf>
    <xf numFmtId="0" fontId="7" fillId="17" borderId="41" xfId="0" applyFont="1" applyFill="1" applyBorder="1"/>
    <xf numFmtId="0" fontId="18" fillId="8" borderId="214" xfId="0" applyFont="1" applyFill="1" applyBorder="1" applyAlignment="1">
      <alignment horizontal="center" vertical="center"/>
    </xf>
    <xf numFmtId="0" fontId="23" fillId="8" borderId="214" xfId="0" applyFont="1" applyFill="1" applyBorder="1" applyAlignment="1">
      <alignment horizontal="center" vertical="center"/>
    </xf>
    <xf numFmtId="9" fontId="24" fillId="8" borderId="214" xfId="4" applyFont="1" applyFill="1" applyBorder="1" applyAlignment="1">
      <alignment horizontal="center" vertical="center"/>
    </xf>
    <xf numFmtId="9" fontId="22" fillId="8" borderId="214" xfId="4" applyFont="1" applyFill="1" applyBorder="1" applyAlignment="1">
      <alignment horizontal="center" vertical="center"/>
    </xf>
    <xf numFmtId="0" fontId="18" fillId="8" borderId="207" xfId="0" applyFont="1" applyFill="1" applyBorder="1" applyAlignment="1">
      <alignment horizontal="center" vertical="center"/>
    </xf>
    <xf numFmtId="0" fontId="23" fillId="8" borderId="44" xfId="0" applyFont="1" applyFill="1" applyBorder="1" applyAlignment="1">
      <alignment horizontal="center" vertical="center"/>
    </xf>
    <xf numFmtId="9" fontId="24" fillId="8" borderId="207" xfId="4" applyFont="1" applyFill="1" applyBorder="1" applyAlignment="1">
      <alignment horizontal="center" vertical="center"/>
    </xf>
    <xf numFmtId="9" fontId="22" fillId="8" borderId="207" xfId="4" applyFont="1" applyFill="1" applyBorder="1" applyAlignment="1">
      <alignment horizontal="center" vertical="center"/>
    </xf>
    <xf numFmtId="0" fontId="24" fillId="0" borderId="8" xfId="0" applyFont="1" applyBorder="1" applyAlignment="1">
      <alignment horizontal="left" vertical="top" wrapText="1"/>
    </xf>
    <xf numFmtId="0" fontId="17" fillId="0" borderId="94" xfId="0" applyFont="1" applyBorder="1" applyAlignment="1">
      <alignment horizontal="left" vertical="top"/>
    </xf>
    <xf numFmtId="0" fontId="24" fillId="0" borderId="112" xfId="0" applyFont="1" applyBorder="1" applyAlignment="1">
      <alignment horizontal="left" vertical="top" wrapText="1"/>
    </xf>
    <xf numFmtId="0" fontId="17" fillId="0" borderId="97" xfId="0" applyFont="1" applyBorder="1" applyAlignment="1">
      <alignment horizontal="left" vertical="top"/>
    </xf>
    <xf numFmtId="0" fontId="18" fillId="0" borderId="42" xfId="0" applyFont="1" applyBorder="1" applyAlignment="1">
      <alignment horizontal="left" vertical="top"/>
    </xf>
    <xf numFmtId="0" fontId="18" fillId="0" borderId="49" xfId="0" applyFont="1" applyBorder="1" applyAlignment="1">
      <alignment horizontal="center"/>
    </xf>
    <xf numFmtId="0" fontId="18" fillId="0" borderId="49" xfId="0" applyFont="1" applyBorder="1" applyAlignment="1">
      <alignment horizontal="left" vertical="top" wrapText="1"/>
    </xf>
    <xf numFmtId="0" fontId="24" fillId="0" borderId="52" xfId="0" applyFont="1" applyBorder="1" applyAlignment="1">
      <alignment horizontal="left" vertical="top"/>
    </xf>
    <xf numFmtId="0" fontId="18" fillId="0" borderId="112" xfId="0" applyFont="1" applyBorder="1" applyAlignment="1">
      <alignment horizontal="left" vertical="top"/>
    </xf>
    <xf numFmtId="0" fontId="24" fillId="0" borderId="118" xfId="0" applyFont="1" applyBorder="1" applyAlignment="1">
      <alignment horizontal="left" vertical="top"/>
    </xf>
    <xf numFmtId="0" fontId="24" fillId="0" borderId="138" xfId="0" applyFont="1" applyBorder="1" applyAlignment="1">
      <alignment horizontal="left" vertical="top" wrapText="1"/>
    </xf>
    <xf numFmtId="0" fontId="24" fillId="0" borderId="137" xfId="0" applyFont="1" applyBorder="1" applyAlignment="1">
      <alignment horizontal="left" vertical="top"/>
    </xf>
    <xf numFmtId="0" fontId="24" fillId="0" borderId="42" xfId="0" applyFont="1" applyBorder="1" applyAlignment="1">
      <alignment horizontal="left" vertical="top"/>
    </xf>
    <xf numFmtId="0" fontId="24" fillId="0" borderId="0" xfId="0" applyFont="1" applyAlignment="1">
      <alignment horizontal="left" vertical="top"/>
    </xf>
    <xf numFmtId="0" fontId="17" fillId="0" borderId="43" xfId="0" applyFont="1" applyBorder="1" applyAlignment="1">
      <alignment horizontal="left" vertical="top"/>
    </xf>
    <xf numFmtId="0" fontId="17" fillId="0" borderId="228" xfId="0" applyFont="1" applyBorder="1" applyAlignment="1">
      <alignment vertical="top"/>
    </xf>
    <xf numFmtId="0" fontId="17" fillId="0" borderId="94" xfId="0" applyFont="1" applyBorder="1" applyAlignment="1">
      <alignment horizontal="center" vertical="top"/>
    </xf>
    <xf numFmtId="0" fontId="17" fillId="0" borderId="96" xfId="0" applyFont="1" applyBorder="1" applyAlignment="1">
      <alignment horizontal="center" vertical="top"/>
    </xf>
    <xf numFmtId="0" fontId="17" fillId="0" borderId="117" xfId="0" applyFont="1" applyBorder="1" applyAlignment="1">
      <alignment horizontal="left" vertical="top"/>
    </xf>
    <xf numFmtId="9" fontId="24" fillId="0" borderId="112" xfId="4" applyFont="1" applyBorder="1" applyAlignment="1">
      <alignment horizontal="center" vertical="top"/>
    </xf>
    <xf numFmtId="9" fontId="24" fillId="0" borderId="189" xfId="4" applyFont="1" applyBorder="1" applyAlignment="1">
      <alignment horizontal="center" vertical="top"/>
    </xf>
    <xf numFmtId="9" fontId="23" fillId="8" borderId="189" xfId="4" applyFont="1" applyFill="1" applyBorder="1" applyAlignment="1">
      <alignment horizontal="center" vertical="top"/>
    </xf>
    <xf numFmtId="9" fontId="24" fillId="0" borderId="264" xfId="4" applyFont="1" applyBorder="1" applyAlignment="1">
      <alignment horizontal="center" vertical="top"/>
    </xf>
    <xf numFmtId="0" fontId="24" fillId="0" borderId="145" xfId="0" applyFont="1" applyBorder="1" applyAlignment="1">
      <alignment vertical="top"/>
    </xf>
    <xf numFmtId="9" fontId="23" fillId="8" borderId="264" xfId="4" applyFont="1" applyFill="1" applyBorder="1" applyAlignment="1">
      <alignment horizontal="center" vertical="top"/>
    </xf>
    <xf numFmtId="9" fontId="24" fillId="0" borderId="118" xfId="4" applyFont="1" applyBorder="1" applyAlignment="1">
      <alignment horizontal="center" vertical="top"/>
    </xf>
    <xf numFmtId="9" fontId="23" fillId="8" borderId="118" xfId="4" applyFont="1" applyFill="1" applyBorder="1" applyAlignment="1">
      <alignment horizontal="center" vertical="top"/>
    </xf>
    <xf numFmtId="9" fontId="24" fillId="6" borderId="112" xfId="4" applyFont="1" applyFill="1" applyBorder="1" applyAlignment="1">
      <alignment horizontal="center" vertical="top"/>
    </xf>
    <xf numFmtId="9" fontId="24" fillId="6" borderId="149" xfId="4" applyFont="1" applyFill="1" applyBorder="1" applyAlignment="1">
      <alignment horizontal="center" vertical="top"/>
    </xf>
    <xf numFmtId="9" fontId="23" fillId="8" borderId="112" xfId="4" applyFont="1" applyFill="1" applyBorder="1" applyAlignment="1">
      <alignment horizontal="center" vertical="top"/>
    </xf>
    <xf numFmtId="9" fontId="24" fillId="6" borderId="264" xfId="4" applyFont="1" applyFill="1" applyBorder="1" applyAlignment="1">
      <alignment horizontal="center" vertical="top"/>
    </xf>
    <xf numFmtId="9" fontId="24" fillId="6" borderId="145" xfId="4" applyFont="1" applyFill="1" applyBorder="1" applyAlignment="1">
      <alignment horizontal="center" vertical="top"/>
    </xf>
    <xf numFmtId="9" fontId="24" fillId="6" borderId="189" xfId="4" applyFont="1" applyFill="1" applyBorder="1" applyAlignment="1">
      <alignment horizontal="center" vertical="top"/>
    </xf>
    <xf numFmtId="9" fontId="24" fillId="6" borderId="137" xfId="4" applyFont="1" applyFill="1" applyBorder="1" applyAlignment="1">
      <alignment horizontal="center" vertical="top"/>
    </xf>
    <xf numFmtId="0" fontId="24" fillId="0" borderId="285" xfId="0" applyFont="1" applyBorder="1" applyAlignment="1">
      <alignment horizontal="left" vertical="top"/>
    </xf>
    <xf numFmtId="0" fontId="24" fillId="0" borderId="41" xfId="0" applyFont="1" applyBorder="1" applyAlignment="1">
      <alignment vertical="center"/>
    </xf>
    <xf numFmtId="0" fontId="24" fillId="0" borderId="49" xfId="0" applyFont="1" applyBorder="1" applyAlignment="1">
      <alignment vertical="center" wrapText="1"/>
    </xf>
    <xf numFmtId="0" fontId="24" fillId="0" borderId="49" xfId="0" applyFont="1" applyBorder="1" applyAlignment="1">
      <alignment vertical="center"/>
    </xf>
    <xf numFmtId="0" fontId="24" fillId="0" borderId="189" xfId="0" applyFont="1" applyBorder="1" applyAlignment="1">
      <alignment horizontal="left" vertical="top" wrapText="1"/>
    </xf>
    <xf numFmtId="0" fontId="24" fillId="0" borderId="264" xfId="0" applyFont="1" applyBorder="1" applyAlignment="1">
      <alignment horizontal="left" vertical="top" wrapText="1"/>
    </xf>
    <xf numFmtId="0" fontId="27" fillId="0" borderId="189" xfId="0" applyFont="1" applyBorder="1" applyAlignment="1">
      <alignment horizontal="left" vertical="top" wrapText="1"/>
    </xf>
    <xf numFmtId="0" fontId="24" fillId="0" borderId="197" xfId="0" applyFont="1" applyBorder="1" applyAlignment="1">
      <alignment horizontal="left" vertical="top" wrapText="1"/>
    </xf>
    <xf numFmtId="0" fontId="18" fillId="0" borderId="214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0" fontId="17" fillId="0" borderId="47" xfId="0" applyFont="1" applyBorder="1"/>
    <xf numFmtId="0" fontId="17" fillId="0" borderId="228" xfId="0" applyFont="1" applyBorder="1"/>
    <xf numFmtId="0" fontId="17" fillId="0" borderId="273" xfId="0" applyFont="1" applyBorder="1"/>
    <xf numFmtId="0" fontId="18" fillId="0" borderId="341" xfId="0" applyFont="1" applyBorder="1" applyAlignment="1">
      <alignment horizontal="left" vertical="top"/>
    </xf>
    <xf numFmtId="0" fontId="24" fillId="0" borderId="341" xfId="0" applyFont="1" applyBorder="1" applyAlignment="1">
      <alignment horizontal="left" vertical="top" wrapText="1"/>
    </xf>
    <xf numFmtId="9" fontId="24" fillId="0" borderId="341" xfId="4" applyFont="1" applyBorder="1" applyAlignment="1">
      <alignment horizontal="center" vertical="top"/>
    </xf>
    <xf numFmtId="0" fontId="18" fillId="0" borderId="319" xfId="0" applyFont="1" applyBorder="1" applyAlignment="1">
      <alignment horizontal="left" vertical="top"/>
    </xf>
    <xf numFmtId="0" fontId="24" fillId="0" borderId="319" xfId="0" applyFont="1" applyBorder="1" applyAlignment="1">
      <alignment horizontal="left" vertical="top" wrapText="1"/>
    </xf>
    <xf numFmtId="9" fontId="24" fillId="0" borderId="319" xfId="4" applyFont="1" applyBorder="1" applyAlignment="1">
      <alignment horizontal="center" vertical="top"/>
    </xf>
    <xf numFmtId="0" fontId="24" fillId="0" borderId="319" xfId="0" applyFont="1" applyBorder="1" applyAlignment="1">
      <alignment horizontal="left" vertical="top"/>
    </xf>
    <xf numFmtId="0" fontId="18" fillId="0" borderId="344" xfId="0" applyFont="1" applyBorder="1" applyAlignment="1">
      <alignment horizontal="left" vertical="top"/>
    </xf>
    <xf numFmtId="0" fontId="24" fillId="0" borderId="344" xfId="0" applyFont="1" applyBorder="1" applyAlignment="1">
      <alignment horizontal="left" vertical="top"/>
    </xf>
    <xf numFmtId="9" fontId="24" fillId="0" borderId="344" xfId="4" applyFont="1" applyBorder="1" applyAlignment="1">
      <alignment horizontal="center" vertical="top"/>
    </xf>
    <xf numFmtId="0" fontId="24" fillId="0" borderId="264" xfId="0" applyFont="1" applyBorder="1" applyAlignment="1">
      <alignment horizontal="left" vertical="top"/>
    </xf>
    <xf numFmtId="0" fontId="24" fillId="0" borderId="264" xfId="0" applyFont="1" applyBorder="1" applyAlignment="1">
      <alignment horizontal="left" vertical="center" wrapText="1"/>
    </xf>
    <xf numFmtId="0" fontId="24" fillId="0" borderId="189" xfId="0" applyFont="1" applyBorder="1" applyAlignment="1">
      <alignment horizontal="left" vertical="top"/>
    </xf>
    <xf numFmtId="0" fontId="24" fillId="0" borderId="326" xfId="0" applyFont="1" applyBorder="1" applyAlignment="1">
      <alignment horizontal="left" vertical="top"/>
    </xf>
    <xf numFmtId="0" fontId="24" fillId="0" borderId="326" xfId="0" applyFont="1" applyBorder="1" applyAlignment="1">
      <alignment horizontal="left" vertical="top" wrapText="1"/>
    </xf>
    <xf numFmtId="0" fontId="24" fillId="0" borderId="327" xfId="0" applyFont="1" applyBorder="1" applyAlignment="1">
      <alignment horizontal="left" vertical="top"/>
    </xf>
    <xf numFmtId="0" fontId="24" fillId="0" borderId="332" xfId="0" applyFont="1" applyBorder="1" applyAlignment="1">
      <alignment horizontal="left" vertical="top"/>
    </xf>
    <xf numFmtId="0" fontId="24" fillId="0" borderId="335" xfId="0" applyFont="1" applyBorder="1" applyAlignment="1">
      <alignment horizontal="left" vertical="top"/>
    </xf>
    <xf numFmtId="0" fontId="23" fillId="0" borderId="327" xfId="0" applyFont="1" applyBorder="1" applyAlignment="1">
      <alignment horizontal="center" vertical="top"/>
    </xf>
    <xf numFmtId="0" fontId="23" fillId="0" borderId="332" xfId="0" applyFont="1" applyBorder="1" applyAlignment="1">
      <alignment horizontal="center" vertical="top" wrapText="1"/>
    </xf>
    <xf numFmtId="0" fontId="23" fillId="0" borderId="332" xfId="0" applyFont="1" applyBorder="1" applyAlignment="1">
      <alignment horizontal="center" vertical="top"/>
    </xf>
    <xf numFmtId="0" fontId="23" fillId="0" borderId="335" xfId="0" applyFont="1" applyBorder="1" applyAlignment="1">
      <alignment horizontal="center" vertical="top"/>
    </xf>
    <xf numFmtId="0" fontId="24" fillId="0" borderId="327" xfId="0" applyFont="1" applyBorder="1" applyAlignment="1">
      <alignment vertical="top"/>
    </xf>
    <xf numFmtId="0" fontId="24" fillId="0" borderId="332" xfId="0" applyFont="1" applyBorder="1" applyAlignment="1">
      <alignment vertical="top"/>
    </xf>
    <xf numFmtId="0" fontId="24" fillId="0" borderId="327" xfId="0" applyFont="1" applyBorder="1" applyAlignment="1">
      <alignment vertical="top" wrapText="1"/>
    </xf>
    <xf numFmtId="0" fontId="24" fillId="0" borderId="335" xfId="0" applyFont="1" applyBorder="1" applyAlignment="1">
      <alignment vertical="top" wrapText="1"/>
    </xf>
    <xf numFmtId="0" fontId="24" fillId="0" borderId="335" xfId="0" applyFont="1" applyBorder="1" applyAlignment="1">
      <alignment vertical="top"/>
    </xf>
    <xf numFmtId="0" fontId="24" fillId="0" borderId="332" xfId="0" applyFont="1" applyBorder="1" applyAlignment="1">
      <alignment vertical="top" wrapText="1"/>
    </xf>
    <xf numFmtId="9" fontId="24" fillId="0" borderId="326" xfId="4" applyFont="1" applyBorder="1" applyAlignment="1">
      <alignment horizontal="center" vertical="top"/>
    </xf>
    <xf numFmtId="0" fontId="24" fillId="0" borderId="342" xfId="0" applyFont="1" applyBorder="1" applyAlignment="1">
      <alignment vertical="top" wrapText="1"/>
    </xf>
    <xf numFmtId="0" fontId="24" fillId="0" borderId="345" xfId="0" applyFont="1" applyBorder="1" applyAlignment="1">
      <alignment vertical="top" wrapText="1"/>
    </xf>
    <xf numFmtId="0" fontId="24" fillId="0" borderId="346" xfId="0" applyFont="1" applyBorder="1" applyAlignment="1">
      <alignment vertical="top" wrapText="1"/>
    </xf>
    <xf numFmtId="0" fontId="18" fillId="0" borderId="38" xfId="0" applyFont="1" applyBorder="1"/>
    <xf numFmtId="0" fontId="17" fillId="0" borderId="48" xfId="0" applyFont="1" applyBorder="1" applyAlignment="1">
      <alignment vertical="center"/>
    </xf>
    <xf numFmtId="0" fontId="18" fillId="0" borderId="41" xfId="0" applyFont="1" applyBorder="1" applyAlignment="1">
      <alignment horizontal="left" vertical="center"/>
    </xf>
    <xf numFmtId="0" fontId="18" fillId="0" borderId="41" xfId="0" applyFont="1" applyBorder="1" applyAlignment="1">
      <alignment horizontal="center" vertical="center"/>
    </xf>
    <xf numFmtId="9" fontId="18" fillId="0" borderId="41" xfId="4" applyFont="1" applyBorder="1" applyAlignment="1">
      <alignment horizontal="center" vertical="center"/>
    </xf>
    <xf numFmtId="9" fontId="17" fillId="8" borderId="41" xfId="4" applyFont="1" applyFill="1" applyBorder="1" applyAlignment="1">
      <alignment horizontal="center" vertical="center"/>
    </xf>
    <xf numFmtId="0" fontId="18" fillId="0" borderId="49" xfId="0" applyFont="1" applyBorder="1" applyAlignment="1">
      <alignment horizontal="left" vertical="center"/>
    </xf>
    <xf numFmtId="9" fontId="13" fillId="0" borderId="49" xfId="0" applyNumberFormat="1" applyFont="1" applyBorder="1" applyAlignment="1">
      <alignment horizontal="center" vertical="center"/>
    </xf>
    <xf numFmtId="9" fontId="22" fillId="0" borderId="49" xfId="4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9" fontId="24" fillId="0" borderId="49" xfId="0" applyNumberFormat="1" applyFont="1" applyBorder="1" applyAlignment="1">
      <alignment horizontal="center" vertical="top"/>
    </xf>
    <xf numFmtId="0" fontId="18" fillId="0" borderId="45" xfId="0" applyFont="1" applyBorder="1" applyAlignment="1">
      <alignment horizontal="center" wrapText="1"/>
    </xf>
    <xf numFmtId="0" fontId="18" fillId="0" borderId="46" xfId="0" applyFont="1" applyBorder="1" applyAlignment="1">
      <alignment horizontal="center" wrapText="1"/>
    </xf>
    <xf numFmtId="0" fontId="17" fillId="0" borderId="44" xfId="0" applyFont="1" applyBorder="1" applyAlignment="1">
      <alignment vertical="center"/>
    </xf>
    <xf numFmtId="0" fontId="18" fillId="0" borderId="49" xfId="0" applyFont="1" applyBorder="1" applyAlignment="1">
      <alignment horizontal="left" vertical="center" wrapText="1"/>
    </xf>
    <xf numFmtId="0" fontId="24" fillId="0" borderId="49" xfId="0" quotePrefix="1" applyFont="1" applyBorder="1" applyAlignment="1">
      <alignment horizontal="center" vertical="center"/>
    </xf>
    <xf numFmtId="9" fontId="13" fillId="0" borderId="49" xfId="4" applyFont="1" applyBorder="1" applyAlignment="1">
      <alignment horizontal="center" vertical="center"/>
    </xf>
    <xf numFmtId="0" fontId="18" fillId="0" borderId="226" xfId="0" applyFont="1" applyBorder="1" applyAlignment="1">
      <alignment horizontal="left" vertical="center"/>
    </xf>
    <xf numFmtId="9" fontId="18" fillId="0" borderId="226" xfId="4" applyFont="1" applyBorder="1" applyAlignment="1">
      <alignment horizontal="center" vertical="center"/>
    </xf>
    <xf numFmtId="9" fontId="17" fillId="8" borderId="226" xfId="4" applyFont="1" applyFill="1" applyBorder="1" applyAlignment="1">
      <alignment horizontal="center" vertical="center"/>
    </xf>
    <xf numFmtId="0" fontId="18" fillId="0" borderId="215" xfId="0" applyFont="1" applyBorder="1" applyAlignment="1">
      <alignment horizontal="left" vertical="center"/>
    </xf>
    <xf numFmtId="9" fontId="18" fillId="0" borderId="215" xfId="4" applyFont="1" applyBorder="1" applyAlignment="1">
      <alignment horizontal="center" vertical="center"/>
    </xf>
    <xf numFmtId="0" fontId="18" fillId="0" borderId="45" xfId="0" applyFont="1" applyBorder="1" applyAlignment="1">
      <alignment horizontal="left" wrapText="1"/>
    </xf>
    <xf numFmtId="0" fontId="18" fillId="0" borderId="49" xfId="0" applyFont="1" applyBorder="1" applyAlignment="1">
      <alignment vertical="top" wrapText="1"/>
    </xf>
    <xf numFmtId="0" fontId="52" fillId="0" borderId="0" xfId="0" applyFont="1"/>
    <xf numFmtId="0" fontId="23" fillId="17" borderId="44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44" xfId="0" applyFont="1" applyBorder="1" applyAlignment="1">
      <alignment vertical="center"/>
    </xf>
    <xf numFmtId="0" fontId="23" fillId="0" borderId="46" xfId="0" applyFont="1" applyBorder="1" applyAlignment="1">
      <alignment vertical="center"/>
    </xf>
    <xf numFmtId="0" fontId="52" fillId="0" borderId="0" xfId="0" applyFont="1" applyAlignment="1">
      <alignment vertical="top"/>
    </xf>
    <xf numFmtId="9" fontId="23" fillId="8" borderId="38" xfId="4" applyFont="1" applyFill="1" applyBorder="1" applyAlignment="1">
      <alignment horizontal="center" vertical="center"/>
    </xf>
    <xf numFmtId="0" fontId="24" fillId="0" borderId="226" xfId="0" applyFont="1" applyBorder="1" applyAlignment="1">
      <alignment horizontal="left" vertical="center"/>
    </xf>
    <xf numFmtId="9" fontId="23" fillId="0" borderId="226" xfId="4" applyFont="1" applyBorder="1" applyAlignment="1">
      <alignment horizontal="center" vertical="center"/>
    </xf>
    <xf numFmtId="9" fontId="23" fillId="0" borderId="49" xfId="4" applyFont="1" applyBorder="1" applyAlignment="1">
      <alignment horizontal="center" vertical="center"/>
    </xf>
    <xf numFmtId="0" fontId="43" fillId="0" borderId="48" xfId="0" applyFont="1" applyBorder="1" applyAlignment="1">
      <alignment vertical="top"/>
    </xf>
    <xf numFmtId="0" fontId="35" fillId="0" borderId="44" xfId="0" applyFont="1" applyBorder="1"/>
    <xf numFmtId="0" fontId="43" fillId="0" borderId="38" xfId="0" applyFont="1" applyBorder="1"/>
    <xf numFmtId="0" fontId="43" fillId="0" borderId="44" xfId="0" applyFont="1" applyBorder="1" applyAlignment="1">
      <alignment horizontal="left" vertical="top" wrapText="1"/>
    </xf>
    <xf numFmtId="0" fontId="43" fillId="0" borderId="38" xfId="0" applyFont="1" applyBorder="1" applyAlignment="1">
      <alignment horizontal="left" vertical="top" wrapText="1"/>
    </xf>
    <xf numFmtId="0" fontId="43" fillId="0" borderId="47" xfId="0" applyFont="1" applyBorder="1" applyAlignment="1">
      <alignment vertical="top"/>
    </xf>
    <xf numFmtId="0" fontId="43" fillId="0" borderId="45" xfId="0" applyFont="1" applyBorder="1" applyAlignment="1">
      <alignment vertical="top"/>
    </xf>
    <xf numFmtId="9" fontId="24" fillId="0" borderId="41" xfId="0" applyNumberFormat="1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24" fillId="0" borderId="256" xfId="0" applyFont="1" applyBorder="1" applyAlignment="1">
      <alignment horizontal="left" vertical="top"/>
    </xf>
    <xf numFmtId="0" fontId="24" fillId="0" borderId="128" xfId="0" applyFont="1" applyBorder="1" applyAlignment="1">
      <alignment horizontal="left" vertical="top"/>
    </xf>
    <xf numFmtId="0" fontId="24" fillId="0" borderId="48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18" fillId="0" borderId="128" xfId="0" applyFont="1" applyBorder="1" applyAlignment="1">
      <alignment horizontal="left" vertical="top"/>
    </xf>
    <xf numFmtId="0" fontId="24" fillId="0" borderId="143" xfId="0" applyFont="1" applyBorder="1"/>
    <xf numFmtId="0" fontId="43" fillId="0" borderId="47" xfId="0" applyFont="1" applyBorder="1" applyAlignment="1">
      <alignment vertical="center"/>
    </xf>
    <xf numFmtId="0" fontId="43" fillId="0" borderId="44" xfId="0" applyFont="1" applyBorder="1" applyAlignment="1">
      <alignment vertical="center"/>
    </xf>
    <xf numFmtId="0" fontId="43" fillId="0" borderId="48" xfId="0" applyFont="1" applyBorder="1" applyAlignment="1">
      <alignment vertical="center"/>
    </xf>
    <xf numFmtId="0" fontId="43" fillId="0" borderId="38" xfId="0" applyFont="1" applyBorder="1" applyAlignment="1">
      <alignment vertical="center"/>
    </xf>
    <xf numFmtId="0" fontId="35" fillId="0" borderId="41" xfId="0" applyFont="1" applyBorder="1" applyAlignment="1">
      <alignment horizontal="left" vertical="center"/>
    </xf>
    <xf numFmtId="0" fontId="35" fillId="0" borderId="49" xfId="0" applyFont="1" applyBorder="1" applyAlignment="1">
      <alignment horizontal="center" vertical="center"/>
    </xf>
    <xf numFmtId="9" fontId="35" fillId="0" borderId="49" xfId="0" applyNumberFormat="1" applyFont="1" applyBorder="1" applyAlignment="1">
      <alignment horizontal="center" vertical="center"/>
    </xf>
    <xf numFmtId="0" fontId="43" fillId="0" borderId="46" xfId="0" applyFont="1" applyBorder="1" applyAlignment="1">
      <alignment vertical="top"/>
    </xf>
    <xf numFmtId="0" fontId="43" fillId="0" borderId="49" xfId="0" applyFont="1" applyBorder="1" applyAlignment="1">
      <alignment vertical="center"/>
    </xf>
    <xf numFmtId="0" fontId="35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35" fillId="0" borderId="69" xfId="0" applyFont="1" applyBorder="1" applyAlignment="1">
      <alignment horizontal="left" vertical="center"/>
    </xf>
    <xf numFmtId="9" fontId="24" fillId="0" borderId="69" xfId="0" applyNumberFormat="1" applyFont="1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9" fontId="35" fillId="0" borderId="69" xfId="0" applyNumberFormat="1" applyFont="1" applyBorder="1" applyAlignment="1">
      <alignment horizontal="center" vertical="center"/>
    </xf>
    <xf numFmtId="0" fontId="35" fillId="0" borderId="69" xfId="0" applyFont="1" applyBorder="1" applyAlignment="1">
      <alignment horizontal="center" vertical="center"/>
    </xf>
    <xf numFmtId="0" fontId="35" fillId="0" borderId="49" xfId="0" applyFont="1" applyBorder="1" applyAlignment="1">
      <alignment horizontal="left" vertical="center"/>
    </xf>
    <xf numFmtId="0" fontId="43" fillId="24" borderId="42" xfId="0" applyFont="1" applyFill="1" applyBorder="1" applyAlignment="1">
      <alignment vertical="center"/>
    </xf>
    <xf numFmtId="0" fontId="35" fillId="0" borderId="49" xfId="0" applyFont="1" applyBorder="1" applyAlignment="1">
      <alignment horizontal="left" vertical="top" wrapText="1"/>
    </xf>
    <xf numFmtId="0" fontId="18" fillId="0" borderId="112" xfId="0" applyFont="1" applyBorder="1" applyAlignment="1">
      <alignment vertical="top"/>
    </xf>
    <xf numFmtId="0" fontId="18" fillId="0" borderId="118" xfId="0" applyFont="1" applyBorder="1" applyAlignment="1">
      <alignment vertical="top"/>
    </xf>
    <xf numFmtId="0" fontId="24" fillId="0" borderId="112" xfId="0" applyFont="1" applyBorder="1" applyAlignment="1">
      <alignment wrapText="1"/>
    </xf>
    <xf numFmtId="0" fontId="25" fillId="17" borderId="236" xfId="0" applyFont="1" applyFill="1" applyBorder="1" applyAlignment="1">
      <alignment vertical="top"/>
    </xf>
    <xf numFmtId="0" fontId="17" fillId="0" borderId="202" xfId="0" applyFont="1" applyBorder="1" applyAlignment="1">
      <alignment vertical="top"/>
    </xf>
    <xf numFmtId="0" fontId="17" fillId="0" borderId="201" xfId="0" applyFont="1" applyBorder="1" applyAlignment="1">
      <alignment vertical="top"/>
    </xf>
    <xf numFmtId="0" fontId="17" fillId="0" borderId="237" xfId="0" applyFont="1" applyBorder="1" applyAlignment="1">
      <alignment horizontal="left" vertical="top"/>
    </xf>
    <xf numFmtId="0" fontId="18" fillId="0" borderId="133" xfId="0" quotePrefix="1" applyFont="1" applyBorder="1" applyAlignment="1">
      <alignment horizontal="left" vertical="top"/>
    </xf>
    <xf numFmtId="0" fontId="7" fillId="17" borderId="236" xfId="0" applyFont="1" applyFill="1" applyBorder="1" applyAlignment="1">
      <alignment vertical="top"/>
    </xf>
    <xf numFmtId="0" fontId="18" fillId="0" borderId="221" xfId="0" applyFont="1" applyBorder="1" applyAlignment="1">
      <alignment horizontal="left" vertical="top"/>
    </xf>
    <xf numFmtId="0" fontId="24" fillId="0" borderId="163" xfId="0" applyFont="1" applyBorder="1" applyAlignment="1">
      <alignment horizontal="left" vertical="top"/>
    </xf>
    <xf numFmtId="9" fontId="18" fillId="0" borderId="128" xfId="4" applyFont="1" applyBorder="1" applyAlignment="1">
      <alignment horizontal="center" vertical="top"/>
    </xf>
    <xf numFmtId="0" fontId="0" fillId="0" borderId="3" xfId="0" applyBorder="1"/>
    <xf numFmtId="0" fontId="55" fillId="10" borderId="3" xfId="0" applyFont="1" applyFill="1" applyBorder="1" applyAlignment="1">
      <alignment horizontal="center" vertical="center" wrapText="1"/>
    </xf>
    <xf numFmtId="0" fontId="57" fillId="0" borderId="0" xfId="0" applyFont="1"/>
    <xf numFmtId="0" fontId="58" fillId="0" borderId="0" xfId="0" applyFont="1"/>
    <xf numFmtId="0" fontId="57" fillId="0" borderId="0" xfId="0" applyFont="1" applyAlignment="1">
      <alignment vertical="center"/>
    </xf>
    <xf numFmtId="0" fontId="59" fillId="0" borderId="0" xfId="0" applyFont="1" applyAlignment="1">
      <alignment horizontal="center" vertical="center"/>
    </xf>
    <xf numFmtId="0" fontId="60" fillId="6" borderId="0" xfId="0" applyFont="1" applyFill="1" applyAlignment="1">
      <alignment vertical="center"/>
    </xf>
    <xf numFmtId="0" fontId="62" fillId="7" borderId="3" xfId="0" applyFont="1" applyFill="1" applyBorder="1" applyAlignment="1">
      <alignment horizontal="center" vertical="center" wrapText="1"/>
    </xf>
    <xf numFmtId="0" fontId="61" fillId="6" borderId="76" xfId="0" applyFont="1" applyFill="1" applyBorder="1" applyAlignment="1">
      <alignment vertical="center" wrapText="1"/>
    </xf>
    <xf numFmtId="0" fontId="61" fillId="6" borderId="42" xfId="0" applyFont="1" applyFill="1" applyBorder="1" applyAlignment="1">
      <alignment vertical="center" wrapText="1"/>
    </xf>
    <xf numFmtId="0" fontId="61" fillId="6" borderId="42" xfId="0" applyFont="1" applyFill="1" applyBorder="1" applyAlignment="1">
      <alignment horizontal="center" vertical="center" wrapText="1"/>
    </xf>
    <xf numFmtId="0" fontId="64" fillId="6" borderId="87" xfId="0" applyFont="1" applyFill="1" applyBorder="1" applyAlignment="1">
      <alignment vertical="center" wrapText="1"/>
    </xf>
    <xf numFmtId="0" fontId="64" fillId="6" borderId="76" xfId="0" applyFont="1" applyFill="1" applyBorder="1" applyAlignment="1">
      <alignment vertical="center" wrapText="1"/>
    </xf>
    <xf numFmtId="0" fontId="60" fillId="32" borderId="3" xfId="0" applyFont="1" applyFill="1" applyBorder="1" applyAlignment="1">
      <alignment vertical="center" wrapText="1"/>
    </xf>
    <xf numFmtId="0" fontId="61" fillId="6" borderId="3" xfId="0" applyFont="1" applyFill="1" applyBorder="1" applyAlignment="1">
      <alignment horizontal="left" vertical="center" wrapText="1"/>
    </xf>
    <xf numFmtId="0" fontId="61" fillId="6" borderId="3" xfId="0" applyFont="1" applyFill="1" applyBorder="1" applyAlignment="1">
      <alignment horizontal="center" vertical="center" wrapText="1"/>
    </xf>
    <xf numFmtId="0" fontId="61" fillId="6" borderId="74" xfId="0" applyFont="1" applyFill="1" applyBorder="1" applyAlignment="1">
      <alignment horizontal="center" vertical="center" wrapText="1"/>
    </xf>
    <xf numFmtId="0" fontId="61" fillId="6" borderId="11" xfId="0" applyFont="1" applyFill="1" applyBorder="1" applyAlignment="1">
      <alignment horizontal="center" vertical="center" wrapText="1"/>
    </xf>
    <xf numFmtId="0" fontId="61" fillId="6" borderId="42" xfId="0" applyFont="1" applyFill="1" applyBorder="1" applyAlignment="1">
      <alignment horizontal="left" vertical="center" wrapText="1"/>
    </xf>
    <xf numFmtId="0" fontId="65" fillId="6" borderId="42" xfId="0" applyFont="1" applyFill="1" applyBorder="1" applyAlignment="1">
      <alignment horizontal="left" vertical="center" wrapText="1"/>
    </xf>
    <xf numFmtId="0" fontId="61" fillId="6" borderId="36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66" fillId="0" borderId="0" xfId="0" applyFont="1"/>
    <xf numFmtId="0" fontId="66" fillId="0" borderId="0" xfId="0" applyFont="1" applyAlignment="1">
      <alignment vertical="top"/>
    </xf>
    <xf numFmtId="0" fontId="61" fillId="33" borderId="3" xfId="0" applyFont="1" applyFill="1" applyBorder="1" applyAlignment="1">
      <alignment horizontal="center" vertical="center"/>
    </xf>
    <xf numFmtId="0" fontId="61" fillId="33" borderId="3" xfId="0" applyFont="1" applyFill="1" applyBorder="1" applyAlignment="1">
      <alignment horizontal="center" wrapText="1"/>
    </xf>
    <xf numFmtId="0" fontId="61" fillId="33" borderId="3" xfId="0" applyFont="1" applyFill="1" applyBorder="1" applyAlignment="1">
      <alignment horizontal="center" vertical="center" wrapText="1"/>
    </xf>
    <xf numFmtId="0" fontId="63" fillId="0" borderId="3" xfId="0" applyFont="1" applyBorder="1" applyAlignment="1">
      <alignment horizontal="center" vertical="top"/>
    </xf>
    <xf numFmtId="0" fontId="63" fillId="0" borderId="3" xfId="0" applyFont="1" applyBorder="1" applyAlignment="1">
      <alignment vertical="top"/>
    </xf>
    <xf numFmtId="0" fontId="61" fillId="0" borderId="0" xfId="0" applyFont="1"/>
    <xf numFmtId="0" fontId="63" fillId="0" borderId="0" xfId="0" applyFont="1"/>
    <xf numFmtId="0" fontId="56" fillId="0" borderId="0" xfId="0" applyFont="1"/>
    <xf numFmtId="0" fontId="61" fillId="0" borderId="3" xfId="0" applyFont="1" applyBorder="1" applyAlignment="1">
      <alignment horizontal="center" vertical="center"/>
    </xf>
    <xf numFmtId="0" fontId="63" fillId="0" borderId="3" xfId="0" applyFont="1" applyBorder="1"/>
    <xf numFmtId="0" fontId="63" fillId="0" borderId="3" xfId="0" applyFont="1" applyBorder="1" applyAlignment="1">
      <alignment horizontal="center"/>
    </xf>
    <xf numFmtId="0" fontId="63" fillId="6" borderId="42" xfId="0" applyFont="1" applyFill="1" applyBorder="1" applyAlignment="1">
      <alignment vertical="center" wrapText="1"/>
    </xf>
    <xf numFmtId="0" fontId="12" fillId="32" borderId="3" xfId="0" applyFont="1" applyFill="1" applyBorder="1" applyAlignment="1">
      <alignment vertical="top" wrapText="1"/>
    </xf>
    <xf numFmtId="0" fontId="12" fillId="32" borderId="3" xfId="0" applyFont="1" applyFill="1" applyBorder="1" applyAlignment="1">
      <alignment vertical="center" wrapText="1"/>
    </xf>
    <xf numFmtId="0" fontId="67" fillId="0" borderId="0" xfId="0" applyFont="1"/>
    <xf numFmtId="0" fontId="67" fillId="0" borderId="3" xfId="0" applyFont="1" applyBorder="1"/>
    <xf numFmtId="0" fontId="67" fillId="0" borderId="3" xfId="0" applyFont="1" applyBorder="1" applyAlignment="1">
      <alignment horizontal="left"/>
    </xf>
    <xf numFmtId="0" fontId="67" fillId="0" borderId="3" xfId="0" applyFont="1" applyBorder="1" applyAlignment="1">
      <alignment horizontal="center"/>
    </xf>
    <xf numFmtId="0" fontId="60" fillId="0" borderId="0" xfId="0" applyFont="1"/>
    <xf numFmtId="0" fontId="57" fillId="0" borderId="0" xfId="0" applyFont="1" applyAlignment="1">
      <alignment horizontal="left" vertical="top"/>
    </xf>
    <xf numFmtId="0" fontId="60" fillId="35" borderId="3" xfId="0" applyFont="1" applyFill="1" applyBorder="1" applyAlignment="1">
      <alignment horizontal="center" vertical="center" wrapText="1"/>
    </xf>
    <xf numFmtId="0" fontId="63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43" fontId="6" fillId="0" borderId="3" xfId="5" applyFont="1" applyBorder="1" applyAlignment="1">
      <alignment vertical="center" wrapText="1"/>
    </xf>
    <xf numFmtId="43" fontId="7" fillId="0" borderId="3" xfId="5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9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4" fillId="10" borderId="3" xfId="0" applyFont="1" applyFill="1" applyBorder="1" applyAlignment="1">
      <alignment horizontal="center" vertical="center" wrapText="1"/>
    </xf>
    <xf numFmtId="0" fontId="37" fillId="6" borderId="0" xfId="0" applyFont="1" applyFill="1" applyAlignment="1">
      <alignment vertical="center"/>
    </xf>
    <xf numFmtId="0" fontId="23" fillId="7" borderId="3" xfId="0" applyFont="1" applyFill="1" applyBorder="1" applyAlignment="1">
      <alignment horizontal="center" vertical="center" wrapText="1"/>
    </xf>
    <xf numFmtId="0" fontId="12" fillId="32" borderId="42" xfId="0" applyFont="1" applyFill="1" applyBorder="1" applyAlignment="1">
      <alignment vertical="center" wrapText="1"/>
    </xf>
    <xf numFmtId="0" fontId="13" fillId="0" borderId="3" xfId="0" applyFont="1" applyBorder="1" applyAlignment="1">
      <alignment vertical="top"/>
    </xf>
    <xf numFmtId="0" fontId="13" fillId="0" borderId="3" xfId="0" applyFont="1" applyBorder="1" applyAlignment="1">
      <alignment vertical="top" wrapText="1"/>
    </xf>
    <xf numFmtId="0" fontId="13" fillId="0" borderId="0" xfId="0" applyFont="1"/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22" fillId="0" borderId="46" xfId="0" applyFont="1" applyBorder="1"/>
    <xf numFmtId="0" fontId="24" fillId="0" borderId="3" xfId="0" applyFont="1" applyBorder="1" applyAlignment="1">
      <alignment horizontal="center" vertical="top" wrapText="1"/>
    </xf>
    <xf numFmtId="0" fontId="24" fillId="0" borderId="3" xfId="0" applyFont="1" applyBorder="1" applyAlignment="1">
      <alignment vertical="top"/>
    </xf>
    <xf numFmtId="0" fontId="69" fillId="1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14" fillId="10" borderId="3" xfId="0" applyFont="1" applyFill="1" applyBorder="1" applyAlignment="1">
      <alignment vertical="center" wrapText="1"/>
    </xf>
    <xf numFmtId="0" fontId="70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 vertical="top"/>
    </xf>
    <xf numFmtId="0" fontId="13" fillId="6" borderId="3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3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  <xf numFmtId="0" fontId="55" fillId="10" borderId="3" xfId="0" applyFont="1" applyFill="1" applyBorder="1" applyAlignment="1">
      <alignment vertical="center" wrapText="1"/>
    </xf>
    <xf numFmtId="0" fontId="62" fillId="7" borderId="3" xfId="0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0" fontId="24" fillId="0" borderId="3" xfId="0" applyFont="1" applyBorder="1" applyAlignment="1">
      <alignment horizontal="left" vertical="top"/>
    </xf>
    <xf numFmtId="0" fontId="24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24" fillId="0" borderId="158" xfId="0" applyFont="1" applyBorder="1" applyAlignment="1">
      <alignment horizontal="left" vertical="top"/>
    </xf>
    <xf numFmtId="0" fontId="24" fillId="0" borderId="159" xfId="0" applyFont="1" applyBorder="1" applyAlignment="1">
      <alignment horizontal="left" vertical="top"/>
    </xf>
    <xf numFmtId="0" fontId="24" fillId="0" borderId="121" xfId="0" applyFont="1" applyBorder="1" applyAlignment="1">
      <alignment horizontal="left" vertical="top"/>
    </xf>
    <xf numFmtId="0" fontId="24" fillId="0" borderId="122" xfId="0" applyFont="1" applyBorder="1" applyAlignment="1">
      <alignment horizontal="left" vertical="top"/>
    </xf>
    <xf numFmtId="0" fontId="24" fillId="0" borderId="48" xfId="0" applyFont="1" applyBorder="1" applyAlignment="1">
      <alignment horizontal="left" vertical="top" wrapText="1"/>
    </xf>
    <xf numFmtId="0" fontId="24" fillId="0" borderId="27" xfId="0" applyFont="1" applyBorder="1" applyAlignment="1">
      <alignment horizontal="left" vertical="top" wrapText="1"/>
    </xf>
    <xf numFmtId="0" fontId="24" fillId="0" borderId="117" xfId="0" applyFont="1" applyBorder="1" applyAlignment="1">
      <alignment horizontal="center" vertical="top"/>
    </xf>
    <xf numFmtId="0" fontId="24" fillId="0" borderId="140" xfId="0" applyFont="1" applyBorder="1" applyAlignment="1">
      <alignment horizontal="center" vertical="top"/>
    </xf>
    <xf numFmtId="0" fontId="24" fillId="0" borderId="117" xfId="0" applyFont="1" applyBorder="1" applyAlignment="1">
      <alignment horizontal="left" vertical="top"/>
    </xf>
    <xf numFmtId="0" fontId="24" fillId="0" borderId="53" xfId="0" applyFont="1" applyBorder="1" applyAlignment="1">
      <alignment horizontal="left" vertical="top" wrapText="1"/>
    </xf>
    <xf numFmtId="0" fontId="24" fillId="0" borderId="121" xfId="0" applyFont="1" applyBorder="1" applyAlignment="1">
      <alignment horizontal="left" vertical="top" wrapText="1"/>
    </xf>
    <xf numFmtId="0" fontId="24" fillId="0" borderId="122" xfId="0" applyFont="1" applyBorder="1" applyAlignment="1">
      <alignment horizontal="left" vertical="top" wrapText="1"/>
    </xf>
    <xf numFmtId="0" fontId="24" fillId="0" borderId="209" xfId="0" applyFont="1" applyBorder="1" applyAlignment="1">
      <alignment horizontal="left" vertical="top" wrapText="1"/>
    </xf>
    <xf numFmtId="0" fontId="24" fillId="0" borderId="207" xfId="0" applyFont="1" applyBorder="1" applyAlignment="1">
      <alignment horizontal="left" vertical="top" wrapText="1"/>
    </xf>
    <xf numFmtId="0" fontId="23" fillId="0" borderId="47" xfId="0" applyFont="1" applyBorder="1" applyAlignment="1">
      <alignment horizontal="center" vertical="top" wrapText="1"/>
    </xf>
    <xf numFmtId="0" fontId="23" fillId="0" borderId="48" xfId="0" applyFont="1" applyBorder="1" applyAlignment="1">
      <alignment horizontal="center" vertical="top" wrapText="1"/>
    </xf>
    <xf numFmtId="0" fontId="23" fillId="0" borderId="27" xfId="0" applyFont="1" applyBorder="1" applyAlignment="1">
      <alignment horizontal="center" vertical="top" wrapText="1"/>
    </xf>
    <xf numFmtId="0" fontId="24" fillId="0" borderId="38" xfId="0" applyFont="1" applyBorder="1" applyAlignment="1">
      <alignment horizontal="left" vertical="top"/>
    </xf>
    <xf numFmtId="0" fontId="24" fillId="0" borderId="48" xfId="0" applyFont="1" applyBorder="1" applyAlignment="1">
      <alignment horizontal="left" vertical="top"/>
    </xf>
    <xf numFmtId="0" fontId="32" fillId="0" borderId="8" xfId="0" applyFont="1" applyBorder="1" applyAlignment="1">
      <alignment horizontal="center" vertical="top" wrapText="1"/>
    </xf>
    <xf numFmtId="0" fontId="32" fillId="0" borderId="46" xfId="0" applyFont="1" applyBorder="1" applyAlignment="1">
      <alignment horizontal="center" vertical="top" wrapText="1"/>
    </xf>
    <xf numFmtId="0" fontId="32" fillId="0" borderId="27" xfId="0" applyFont="1" applyBorder="1" applyAlignment="1">
      <alignment horizontal="center" vertical="top" wrapText="1"/>
    </xf>
    <xf numFmtId="0" fontId="23" fillId="0" borderId="38" xfId="0" applyFont="1" applyBorder="1" applyAlignment="1">
      <alignment horizontal="center" vertical="top" wrapText="1"/>
    </xf>
    <xf numFmtId="0" fontId="24" fillId="0" borderId="205" xfId="0" applyFont="1" applyBorder="1" applyAlignment="1">
      <alignment horizontal="left" vertical="top"/>
    </xf>
    <xf numFmtId="0" fontId="24" fillId="0" borderId="203" xfId="0" applyFont="1" applyBorder="1" applyAlignment="1">
      <alignment horizontal="left" vertical="top" wrapText="1"/>
    </xf>
    <xf numFmtId="0" fontId="24" fillId="0" borderId="204" xfId="0" applyFont="1" applyBorder="1" applyAlignment="1">
      <alignment horizontal="left" vertical="top" wrapText="1"/>
    </xf>
    <xf numFmtId="0" fontId="23" fillId="0" borderId="44" xfId="0" applyFont="1" applyBorder="1" applyAlignment="1">
      <alignment horizontal="center" vertical="top" wrapText="1"/>
    </xf>
    <xf numFmtId="0" fontId="24" fillId="0" borderId="113" xfId="0" applyFont="1" applyBorder="1" applyAlignment="1">
      <alignment horizontal="left" vertical="top"/>
    </xf>
    <xf numFmtId="0" fontId="24" fillId="0" borderId="115" xfId="0" applyFont="1" applyBorder="1" applyAlignment="1">
      <alignment horizontal="left" vertical="top"/>
    </xf>
    <xf numFmtId="0" fontId="24" fillId="0" borderId="218" xfId="0" applyFont="1" applyBorder="1" applyAlignment="1">
      <alignment horizontal="center" vertical="top"/>
    </xf>
    <xf numFmtId="0" fontId="24" fillId="0" borderId="45" xfId="0" applyFont="1" applyBorder="1" applyAlignment="1">
      <alignment horizontal="left" vertical="top"/>
    </xf>
    <xf numFmtId="0" fontId="24" fillId="0" borderId="46" xfId="0" applyFont="1" applyBorder="1" applyAlignment="1">
      <alignment horizontal="left" vertical="top"/>
    </xf>
    <xf numFmtId="0" fontId="23" fillId="0" borderId="94" xfId="0" applyFont="1" applyBorder="1" applyAlignment="1">
      <alignment horizontal="left" vertical="top"/>
    </xf>
    <xf numFmtId="0" fontId="32" fillId="0" borderId="98" xfId="0" applyFont="1" applyBorder="1" applyAlignment="1">
      <alignment horizontal="left" vertical="top"/>
    </xf>
    <xf numFmtId="0" fontId="32" fillId="0" borderId="0" xfId="0" applyFont="1" applyAlignment="1">
      <alignment horizontal="left" vertical="top"/>
    </xf>
    <xf numFmtId="0" fontId="32" fillId="0" borderId="0" xfId="0" applyFont="1" applyAlignment="1">
      <alignment horizontal="center" vertical="top"/>
    </xf>
    <xf numFmtId="0" fontId="32" fillId="0" borderId="40" xfId="0" applyFont="1" applyBorder="1" applyAlignment="1">
      <alignment horizontal="center" vertical="top"/>
    </xf>
    <xf numFmtId="0" fontId="32" fillId="0" borderId="1" xfId="0" applyFont="1" applyBorder="1" applyAlignment="1">
      <alignment horizontal="center" vertical="top"/>
    </xf>
    <xf numFmtId="0" fontId="32" fillId="0" borderId="94" xfId="0" applyFont="1" applyBorder="1" applyAlignment="1">
      <alignment horizontal="left" vertical="top"/>
    </xf>
    <xf numFmtId="0" fontId="32" fillId="0" borderId="95" xfId="0" applyFont="1" applyBorder="1" applyAlignment="1">
      <alignment horizontal="left" vertical="top"/>
    </xf>
    <xf numFmtId="0" fontId="33" fillId="0" borderId="38" xfId="0" applyFont="1" applyBorder="1" applyAlignment="1">
      <alignment horizontal="left" vertical="top"/>
    </xf>
    <xf numFmtId="0" fontId="32" fillId="0" borderId="48" xfId="0" applyFont="1" applyBorder="1" applyAlignment="1">
      <alignment horizontal="center" vertical="top"/>
    </xf>
    <xf numFmtId="187" fontId="24" fillId="6" borderId="41" xfId="0" applyNumberFormat="1" applyFont="1" applyFill="1" applyBorder="1" applyAlignment="1">
      <alignment horizontal="right" vertical="top"/>
    </xf>
    <xf numFmtId="187" fontId="23" fillId="6" borderId="41" xfId="0" applyNumberFormat="1" applyFont="1" applyFill="1" applyBorder="1" applyAlignment="1">
      <alignment horizontal="right" vertical="top"/>
    </xf>
    <xf numFmtId="0" fontId="24" fillId="0" borderId="218" xfId="0" applyFont="1" applyBorder="1" applyAlignment="1">
      <alignment horizontal="left" vertical="top"/>
    </xf>
    <xf numFmtId="0" fontId="24" fillId="0" borderId="217" xfId="0" applyFont="1" applyBorder="1" applyAlignment="1">
      <alignment horizontal="left" vertical="top"/>
    </xf>
    <xf numFmtId="0" fontId="24" fillId="0" borderId="218" xfId="0" applyFont="1" applyBorder="1" applyAlignment="1">
      <alignment horizontal="left" vertical="top" wrapText="1"/>
    </xf>
    <xf numFmtId="0" fontId="24" fillId="0" borderId="219" xfId="0" applyFont="1" applyBorder="1" applyAlignment="1">
      <alignment horizontal="left" vertical="top" wrapText="1"/>
    </xf>
    <xf numFmtId="0" fontId="24" fillId="0" borderId="217" xfId="0" applyFont="1" applyBorder="1" applyAlignment="1">
      <alignment horizontal="left" vertical="top" wrapText="1"/>
    </xf>
    <xf numFmtId="0" fontId="24" fillId="0" borderId="38" xfId="0" applyFont="1" applyBorder="1" applyAlignment="1">
      <alignment horizontal="left" vertical="top" wrapText="1"/>
    </xf>
    <xf numFmtId="0" fontId="24" fillId="0" borderId="114" xfId="0" applyFont="1" applyBorder="1" applyAlignment="1">
      <alignment horizontal="left" vertical="top"/>
    </xf>
    <xf numFmtId="0" fontId="24" fillId="0" borderId="146" xfId="0" applyFont="1" applyBorder="1" applyAlignment="1">
      <alignment horizontal="left" vertical="top"/>
    </xf>
    <xf numFmtId="0" fontId="23" fillId="0" borderId="0" xfId="0" applyFont="1" applyAlignment="1">
      <alignment horizontal="center" vertical="top" wrapText="1"/>
    </xf>
    <xf numFmtId="0" fontId="24" fillId="0" borderId="211" xfId="0" applyFont="1" applyBorder="1" applyAlignment="1">
      <alignment horizontal="left" vertical="top" wrapText="1"/>
    </xf>
    <xf numFmtId="0" fontId="24" fillId="0" borderId="212" xfId="0" applyFont="1" applyBorder="1" applyAlignment="1">
      <alignment horizontal="left" vertical="top" wrapText="1"/>
    </xf>
    <xf numFmtId="0" fontId="24" fillId="0" borderId="216" xfId="0" applyFont="1" applyBorder="1" applyAlignment="1">
      <alignment horizontal="left" vertical="top" wrapText="1"/>
    </xf>
    <xf numFmtId="0" fontId="24" fillId="0" borderId="203" xfId="0" applyFont="1" applyBorder="1" applyAlignment="1">
      <alignment horizontal="left" vertical="top"/>
    </xf>
    <xf numFmtId="0" fontId="32" fillId="0" borderId="45" xfId="0" applyFont="1" applyBorder="1" applyAlignment="1">
      <alignment horizontal="center" vertical="top"/>
    </xf>
    <xf numFmtId="0" fontId="24" fillId="0" borderId="113" xfId="0" applyFont="1" applyBorder="1" applyAlignment="1">
      <alignment horizontal="left" vertical="top" wrapText="1"/>
    </xf>
    <xf numFmtId="0" fontId="24" fillId="0" borderId="114" xfId="0" applyFont="1" applyBorder="1" applyAlignment="1">
      <alignment horizontal="left" vertical="top" wrapText="1"/>
    </xf>
    <xf numFmtId="0" fontId="24" fillId="0" borderId="111" xfId="0" applyFont="1" applyBorder="1" applyAlignment="1">
      <alignment horizontal="left" vertical="top" wrapText="1"/>
    </xf>
    <xf numFmtId="0" fontId="24" fillId="0" borderId="113" xfId="0" applyFont="1" applyBorder="1" applyAlignment="1">
      <alignment horizontal="center" vertical="top"/>
    </xf>
    <xf numFmtId="0" fontId="24" fillId="0" borderId="114" xfId="0" applyFont="1" applyBorder="1" applyAlignment="1">
      <alignment horizontal="center" vertical="top"/>
    </xf>
    <xf numFmtId="0" fontId="24" fillId="0" borderId="115" xfId="0" applyFont="1" applyBorder="1" applyAlignment="1">
      <alignment horizontal="center" vertical="top"/>
    </xf>
    <xf numFmtId="0" fontId="24" fillId="0" borderId="0" xfId="0" applyFont="1" applyAlignment="1">
      <alignment horizontal="left" vertical="top"/>
    </xf>
    <xf numFmtId="0" fontId="24" fillId="0" borderId="209" xfId="0" applyFont="1" applyBorder="1" applyAlignment="1">
      <alignment horizontal="left" vertical="top"/>
    </xf>
    <xf numFmtId="0" fontId="24" fillId="0" borderId="148" xfId="0" applyFont="1" applyBorder="1" applyAlignment="1">
      <alignment horizontal="left" vertical="top"/>
    </xf>
    <xf numFmtId="0" fontId="24" fillId="0" borderId="197" xfId="0" applyFont="1" applyBorder="1" applyAlignment="1">
      <alignment horizontal="left" vertical="top"/>
    </xf>
    <xf numFmtId="0" fontId="24" fillId="0" borderId="41" xfId="0" applyFont="1" applyBorder="1" applyAlignment="1">
      <alignment horizontal="left" vertical="top" wrapText="1"/>
    </xf>
    <xf numFmtId="0" fontId="32" fillId="0" borderId="47" xfId="0" applyFont="1" applyBorder="1" applyAlignment="1">
      <alignment horizontal="center" vertical="top"/>
    </xf>
    <xf numFmtId="0" fontId="32" fillId="0" borderId="43" xfId="0" applyFont="1" applyBorder="1" applyAlignment="1">
      <alignment horizontal="center" vertical="top"/>
    </xf>
    <xf numFmtId="0" fontId="25" fillId="17" borderId="45" xfId="0" applyFont="1" applyFill="1" applyBorder="1" applyAlignment="1">
      <alignment horizontal="left" vertical="top"/>
    </xf>
    <xf numFmtId="0" fontId="32" fillId="0" borderId="44" xfId="0" applyFont="1" applyBorder="1" applyAlignment="1">
      <alignment horizontal="center" vertical="top" wrapText="1"/>
    </xf>
    <xf numFmtId="0" fontId="32" fillId="0" borderId="48" xfId="0" applyFont="1" applyBorder="1" applyAlignment="1">
      <alignment horizontal="center" vertical="top" wrapText="1"/>
    </xf>
    <xf numFmtId="0" fontId="32" fillId="0" borderId="38" xfId="0" applyFont="1" applyBorder="1" applyAlignment="1">
      <alignment horizontal="left" vertical="top"/>
    </xf>
    <xf numFmtId="0" fontId="32" fillId="0" borderId="48" xfId="0" applyFont="1" applyBorder="1" applyAlignment="1">
      <alignment horizontal="left" vertical="top"/>
    </xf>
    <xf numFmtId="0" fontId="32" fillId="0" borderId="47" xfId="0" applyFont="1" applyBorder="1" applyAlignment="1">
      <alignment horizontal="center" vertical="top" wrapText="1"/>
    </xf>
    <xf numFmtId="0" fontId="32" fillId="0" borderId="45" xfId="0" applyFont="1" applyBorder="1" applyAlignment="1">
      <alignment horizontal="center" vertical="top" wrapText="1"/>
    </xf>
    <xf numFmtId="0" fontId="32" fillId="0" borderId="0" xfId="0" applyFont="1" applyAlignment="1">
      <alignment horizontal="center" vertical="top" wrapText="1"/>
    </xf>
    <xf numFmtId="0" fontId="32" fillId="0" borderId="45" xfId="0" applyFont="1" applyBorder="1" applyAlignment="1">
      <alignment horizontal="left" vertical="top"/>
    </xf>
    <xf numFmtId="0" fontId="32" fillId="0" borderId="49" xfId="0" applyFont="1" applyBorder="1" applyAlignment="1">
      <alignment horizontal="left" vertical="top"/>
    </xf>
    <xf numFmtId="0" fontId="32" fillId="0" borderId="47" xfId="0" applyFont="1" applyBorder="1" applyAlignment="1">
      <alignment horizontal="left" vertical="top"/>
    </xf>
    <xf numFmtId="0" fontId="9" fillId="0" borderId="3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  <xf numFmtId="0" fontId="56" fillId="10" borderId="3" xfId="0" applyFont="1" applyFill="1" applyBorder="1" applyAlignment="1">
      <alignment horizontal="center" vertical="center" wrapText="1"/>
    </xf>
    <xf numFmtId="0" fontId="55" fillId="10" borderId="3" xfId="0" applyFont="1" applyFill="1" applyBorder="1" applyAlignment="1">
      <alignment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/>
    </xf>
    <xf numFmtId="0" fontId="53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12" fillId="34" borderId="43" xfId="0" applyFont="1" applyFill="1" applyBorder="1" applyAlignment="1">
      <alignment horizontal="left" vertical="center" wrapText="1"/>
    </xf>
    <xf numFmtId="0" fontId="12" fillId="34" borderId="40" xfId="0" applyFont="1" applyFill="1" applyBorder="1" applyAlignment="1">
      <alignment horizontal="left" vertical="center" wrapText="1"/>
    </xf>
    <xf numFmtId="0" fontId="12" fillId="34" borderId="1" xfId="0" applyFont="1" applyFill="1" applyBorder="1" applyAlignment="1">
      <alignment horizontal="left" vertical="center" wrapText="1"/>
    </xf>
    <xf numFmtId="0" fontId="59" fillId="0" borderId="0" xfId="0" applyFont="1" applyAlignment="1">
      <alignment horizontal="center" vertical="center"/>
    </xf>
    <xf numFmtId="0" fontId="59" fillId="7" borderId="0" xfId="0" applyFont="1" applyFill="1" applyAlignment="1">
      <alignment horizontal="center" vertical="center"/>
    </xf>
    <xf numFmtId="0" fontId="61" fillId="7" borderId="3" xfId="0" applyFont="1" applyFill="1" applyBorder="1" applyAlignment="1">
      <alignment horizontal="center" vertical="center" wrapText="1"/>
    </xf>
    <xf numFmtId="0" fontId="62" fillId="31" borderId="355" xfId="0" applyFont="1" applyFill="1" applyBorder="1" applyAlignment="1">
      <alignment horizontal="center" vertical="center" wrapText="1"/>
    </xf>
    <xf numFmtId="0" fontId="62" fillId="31" borderId="78" xfId="0" applyFont="1" applyFill="1" applyBorder="1" applyAlignment="1">
      <alignment horizontal="center" vertical="center" wrapText="1"/>
    </xf>
    <xf numFmtId="0" fontId="62" fillId="31" borderId="86" xfId="0" applyFont="1" applyFill="1" applyBorder="1" applyAlignment="1">
      <alignment horizontal="center" vertical="center" wrapText="1"/>
    </xf>
    <xf numFmtId="0" fontId="62" fillId="7" borderId="3" xfId="0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 vertical="center" wrapText="1"/>
    </xf>
    <xf numFmtId="0" fontId="61" fillId="7" borderId="47" xfId="0" applyFont="1" applyFill="1" applyBorder="1" applyAlignment="1">
      <alignment horizontal="center" vertical="center" wrapText="1"/>
    </xf>
    <xf numFmtId="0" fontId="61" fillId="7" borderId="8" xfId="0" applyFont="1" applyFill="1" applyBorder="1" applyAlignment="1">
      <alignment horizontal="center" vertical="center" wrapText="1"/>
    </xf>
    <xf numFmtId="0" fontId="61" fillId="7" borderId="45" xfId="0" applyFont="1" applyFill="1" applyBorder="1" applyAlignment="1">
      <alignment horizontal="center" vertical="center" wrapText="1"/>
    </xf>
    <xf numFmtId="0" fontId="61" fillId="7" borderId="46" xfId="0" applyFont="1" applyFill="1" applyBorder="1" applyAlignment="1">
      <alignment horizontal="center" vertical="center" wrapText="1"/>
    </xf>
    <xf numFmtId="0" fontId="61" fillId="7" borderId="48" xfId="0" applyFont="1" applyFill="1" applyBorder="1" applyAlignment="1">
      <alignment horizontal="center" vertical="center" wrapText="1"/>
    </xf>
    <xf numFmtId="0" fontId="61" fillId="7" borderId="27" xfId="0" applyFont="1" applyFill="1" applyBorder="1" applyAlignment="1">
      <alignment horizontal="center" vertical="center" wrapText="1"/>
    </xf>
    <xf numFmtId="0" fontId="63" fillId="6" borderId="49" xfId="0" applyFont="1" applyFill="1" applyBorder="1" applyAlignment="1">
      <alignment horizontal="left" vertical="center" wrapText="1"/>
    </xf>
    <xf numFmtId="0" fontId="63" fillId="6" borderId="42" xfId="0" applyFont="1" applyFill="1" applyBorder="1" applyAlignment="1">
      <alignment horizontal="left" vertical="center" wrapText="1"/>
    </xf>
    <xf numFmtId="0" fontId="63" fillId="6" borderId="41" xfId="0" applyFont="1" applyFill="1" applyBorder="1" applyAlignment="1">
      <alignment horizontal="left" vertical="center" wrapText="1"/>
    </xf>
    <xf numFmtId="0" fontId="60" fillId="32" borderId="3" xfId="0" applyFont="1" applyFill="1" applyBorder="1" applyAlignment="1">
      <alignment horizontal="left" vertical="center" wrapText="1"/>
    </xf>
    <xf numFmtId="0" fontId="60" fillId="32" borderId="3" xfId="0" applyFont="1" applyFill="1" applyBorder="1" applyAlignment="1">
      <alignment horizontal="left" vertical="center"/>
    </xf>
    <xf numFmtId="0" fontId="60" fillId="35" borderId="41" xfId="0" applyFont="1" applyFill="1" applyBorder="1" applyAlignment="1">
      <alignment horizontal="center" vertical="center"/>
    </xf>
    <xf numFmtId="0" fontId="60" fillId="35" borderId="42" xfId="0" applyFont="1" applyFill="1" applyBorder="1" applyAlignment="1">
      <alignment horizontal="center" vertical="center"/>
    </xf>
    <xf numFmtId="0" fontId="60" fillId="35" borderId="43" xfId="0" applyFont="1" applyFill="1" applyBorder="1" applyAlignment="1">
      <alignment horizontal="center"/>
    </xf>
    <xf numFmtId="0" fontId="60" fillId="35" borderId="40" xfId="0" applyFont="1" applyFill="1" applyBorder="1" applyAlignment="1">
      <alignment horizontal="center"/>
    </xf>
    <xf numFmtId="0" fontId="60" fillId="35" borderId="1" xfId="0" applyFont="1" applyFill="1" applyBorder="1" applyAlignment="1">
      <alignment horizontal="center"/>
    </xf>
    <xf numFmtId="0" fontId="60" fillId="35" borderId="41" xfId="0" applyFont="1" applyFill="1" applyBorder="1" applyAlignment="1">
      <alignment horizontal="center" vertical="top" wrapText="1"/>
    </xf>
    <xf numFmtId="0" fontId="60" fillId="35" borderId="42" xfId="0" applyFont="1" applyFill="1" applyBorder="1" applyAlignment="1">
      <alignment horizontal="center" vertical="top" wrapText="1"/>
    </xf>
    <xf numFmtId="0" fontId="7" fillId="0" borderId="0" xfId="0" applyFont="1" applyAlignment="1"/>
    <xf numFmtId="0" fontId="61" fillId="0" borderId="38" xfId="0" applyFont="1" applyBorder="1" applyAlignment="1">
      <alignment horizontal="left" vertical="top" wrapText="1"/>
    </xf>
    <xf numFmtId="0" fontId="17" fillId="0" borderId="38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2" fillId="6" borderId="43" xfId="0" applyFont="1" applyFill="1" applyBorder="1" applyAlignment="1">
      <alignment horizontal="center" vertical="center"/>
    </xf>
    <xf numFmtId="0" fontId="12" fillId="6" borderId="40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  <xf numFmtId="0" fontId="12" fillId="3" borderId="42" xfId="0" applyFont="1" applyFill="1" applyBorder="1" applyAlignment="1">
      <alignment horizontal="center" vertical="center" wrapText="1"/>
    </xf>
    <xf numFmtId="0" fontId="12" fillId="7" borderId="41" xfId="0" applyFont="1" applyFill="1" applyBorder="1" applyAlignment="1">
      <alignment horizontal="center" vertical="center" wrapText="1"/>
    </xf>
    <xf numFmtId="0" fontId="12" fillId="7" borderId="42" xfId="0" applyFont="1" applyFill="1" applyBorder="1" applyAlignment="1">
      <alignment horizontal="center" vertical="center" wrapText="1"/>
    </xf>
    <xf numFmtId="0" fontId="12" fillId="7" borderId="47" xfId="0" applyFont="1" applyFill="1" applyBorder="1" applyAlignment="1">
      <alignment horizontal="center" vertical="center" wrapText="1"/>
    </xf>
    <xf numFmtId="0" fontId="12" fillId="7" borderId="48" xfId="0" applyFont="1" applyFill="1" applyBorder="1" applyAlignment="1">
      <alignment horizontal="center" vertical="center" wrapText="1"/>
    </xf>
    <xf numFmtId="0" fontId="12" fillId="7" borderId="44" xfId="0" applyFont="1" applyFill="1" applyBorder="1" applyAlignment="1">
      <alignment horizontal="center" vertical="center" wrapText="1"/>
    </xf>
    <xf numFmtId="0" fontId="12" fillId="7" borderId="38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2" fillId="3" borderId="43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9" fillId="12" borderId="3" xfId="3" applyFont="1" applyFill="1" applyBorder="1" applyAlignment="1">
      <alignment horizontal="left" vertical="top"/>
    </xf>
    <xf numFmtId="0" fontId="9" fillId="14" borderId="3" xfId="3" applyFont="1" applyFill="1" applyBorder="1" applyAlignment="1">
      <alignment horizontal="left" vertical="top"/>
    </xf>
    <xf numFmtId="0" fontId="8" fillId="16" borderId="3" xfId="3" applyFont="1" applyFill="1" applyBorder="1" applyAlignment="1">
      <alignment horizontal="center" vertical="center"/>
    </xf>
    <xf numFmtId="0" fontId="8" fillId="16" borderId="47" xfId="3" applyFont="1" applyFill="1" applyBorder="1" applyAlignment="1">
      <alignment horizontal="center"/>
    </xf>
    <xf numFmtId="0" fontId="8" fillId="16" borderId="8" xfId="3" applyFont="1" applyFill="1" applyBorder="1" applyAlignment="1">
      <alignment horizontal="center"/>
    </xf>
    <xf numFmtId="0" fontId="8" fillId="16" borderId="3" xfId="3" applyFont="1" applyFill="1" applyBorder="1" applyAlignment="1">
      <alignment horizontal="center"/>
    </xf>
    <xf numFmtId="0" fontId="9" fillId="13" borderId="3" xfId="3" applyFont="1" applyFill="1" applyBorder="1" applyAlignment="1">
      <alignment horizontal="left" vertical="top"/>
    </xf>
    <xf numFmtId="0" fontId="9" fillId="11" borderId="3" xfId="3" applyFont="1" applyFill="1" applyBorder="1" applyAlignment="1">
      <alignment horizontal="left" vertical="top"/>
    </xf>
    <xf numFmtId="0" fontId="9" fillId="15" borderId="3" xfId="3" applyFont="1" applyFill="1" applyBorder="1" applyAlignment="1">
      <alignment horizontal="left" vertical="top"/>
    </xf>
    <xf numFmtId="0" fontId="32" fillId="0" borderId="96" xfId="0" applyFont="1" applyBorder="1" applyAlignment="1">
      <alignment horizontal="left" vertical="top"/>
    </xf>
    <xf numFmtId="0" fontId="17" fillId="0" borderId="77" xfId="0" applyFont="1" applyBorder="1" applyAlignment="1">
      <alignment horizontal="left" vertical="top"/>
    </xf>
    <xf numFmtId="0" fontId="18" fillId="0" borderId="38" xfId="0" applyFont="1" applyBorder="1" applyAlignment="1">
      <alignment horizontal="left" vertical="top"/>
    </xf>
    <xf numFmtId="0" fontId="18" fillId="0" borderId="28" xfId="0" applyFont="1" applyBorder="1" applyAlignment="1">
      <alignment horizontal="left" vertical="top"/>
    </xf>
    <xf numFmtId="0" fontId="17" fillId="0" borderId="73" xfId="0" applyFont="1" applyBorder="1" applyAlignment="1">
      <alignment horizontal="left" vertical="top"/>
    </xf>
    <xf numFmtId="0" fontId="17" fillId="0" borderId="74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45" xfId="0" applyFont="1" applyBorder="1" applyAlignment="1">
      <alignment horizontal="left" vertical="top"/>
    </xf>
    <xf numFmtId="0" fontId="17" fillId="0" borderId="76" xfId="0" applyFont="1" applyBorder="1" applyAlignment="1">
      <alignment horizontal="left" vertical="top"/>
    </xf>
    <xf numFmtId="0" fontId="17" fillId="0" borderId="49" xfId="0" applyFont="1" applyBorder="1" applyAlignment="1">
      <alignment horizontal="left" vertical="top"/>
    </xf>
    <xf numFmtId="0" fontId="17" fillId="0" borderId="78" xfId="0" applyFont="1" applyBorder="1" applyAlignment="1">
      <alignment horizontal="left" vertical="top"/>
    </xf>
    <xf numFmtId="0" fontId="17" fillId="0" borderId="104" xfId="0" applyFont="1" applyBorder="1" applyAlignment="1">
      <alignment horizontal="left" vertical="top"/>
    </xf>
    <xf numFmtId="0" fontId="17" fillId="0" borderId="105" xfId="0" applyFont="1" applyBorder="1" applyAlignment="1">
      <alignment horizontal="left" vertical="top"/>
    </xf>
    <xf numFmtId="0" fontId="18" fillId="0" borderId="98" xfId="0" applyFont="1" applyBorder="1" applyAlignment="1">
      <alignment horizontal="left" vertical="top"/>
    </xf>
    <xf numFmtId="0" fontId="18" fillId="0" borderId="100" xfId="0" applyFont="1" applyBorder="1" applyAlignment="1">
      <alignment horizontal="left" vertical="top"/>
    </xf>
    <xf numFmtId="0" fontId="18" fillId="0" borderId="281" xfId="0" applyFont="1" applyBorder="1" applyAlignment="1">
      <alignment horizontal="left" vertical="top"/>
    </xf>
    <xf numFmtId="0" fontId="18" fillId="0" borderId="45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78" xfId="0" applyFont="1" applyBorder="1" applyAlignment="1">
      <alignment horizontal="left" vertical="top"/>
    </xf>
    <xf numFmtId="0" fontId="17" fillId="0" borderId="40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75" xfId="0" applyFont="1" applyBorder="1" applyAlignment="1">
      <alignment horizontal="left" vertical="top"/>
    </xf>
    <xf numFmtId="0" fontId="18" fillId="0" borderId="209" xfId="0" applyFont="1" applyBorder="1" applyAlignment="1">
      <alignment horizontal="left" vertical="top" wrapText="1"/>
    </xf>
    <xf numFmtId="0" fontId="18" fillId="0" borderId="209" xfId="0" applyFont="1" applyBorder="1" applyAlignment="1">
      <alignment horizontal="left" vertical="top"/>
    </xf>
    <xf numFmtId="0" fontId="18" fillId="0" borderId="208" xfId="0" applyFont="1" applyBorder="1" applyAlignment="1">
      <alignment horizontal="left" vertical="top"/>
    </xf>
    <xf numFmtId="0" fontId="18" fillId="0" borderId="76" xfId="0" applyFont="1" applyBorder="1" applyAlignment="1">
      <alignment horizontal="left" vertical="top"/>
    </xf>
    <xf numFmtId="0" fontId="17" fillId="0" borderId="81" xfId="0" applyFont="1" applyBorder="1" applyAlignment="1">
      <alignment horizontal="left" vertical="top"/>
    </xf>
    <xf numFmtId="0" fontId="18" fillId="0" borderId="207" xfId="0" applyFont="1" applyBorder="1" applyAlignment="1">
      <alignment horizontal="left" vertical="top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8" fillId="0" borderId="47" xfId="0" applyFont="1" applyBorder="1" applyAlignment="1">
      <alignment horizontal="left" vertical="top" wrapText="1"/>
    </xf>
    <xf numFmtId="0" fontId="18" fillId="0" borderId="44" xfId="0" applyFont="1" applyBorder="1" applyAlignment="1">
      <alignment horizontal="left" vertical="top" wrapText="1"/>
    </xf>
    <xf numFmtId="0" fontId="18" fillId="0" borderId="25" xfId="0" applyFont="1" applyBorder="1" applyAlignment="1">
      <alignment horizontal="left" vertical="top" wrapText="1"/>
    </xf>
    <xf numFmtId="0" fontId="18" fillId="0" borderId="48" xfId="0" applyFont="1" applyBorder="1" applyAlignment="1">
      <alignment horizontal="left" vertical="top" wrapText="1"/>
    </xf>
    <xf numFmtId="0" fontId="18" fillId="0" borderId="38" xfId="0" applyFont="1" applyBorder="1" applyAlignment="1">
      <alignment horizontal="left" vertical="top" wrapText="1"/>
    </xf>
    <xf numFmtId="0" fontId="18" fillId="0" borderId="28" xfId="0" applyFont="1" applyBorder="1" applyAlignment="1">
      <alignment horizontal="left" vertical="top" wrapText="1"/>
    </xf>
    <xf numFmtId="0" fontId="18" fillId="0" borderId="42" xfId="0" applyFont="1" applyBorder="1" applyAlignment="1">
      <alignment horizontal="left" vertical="top"/>
    </xf>
    <xf numFmtId="0" fontId="17" fillId="8" borderId="77" xfId="0" applyFont="1" applyFill="1" applyBorder="1" applyAlignment="1">
      <alignment horizontal="left" vertical="top"/>
    </xf>
    <xf numFmtId="0" fontId="17" fillId="8" borderId="49" xfId="0" applyFont="1" applyFill="1" applyBorder="1" applyAlignment="1">
      <alignment horizontal="left" vertical="top"/>
    </xf>
    <xf numFmtId="0" fontId="17" fillId="8" borderId="45" xfId="0" applyFont="1" applyFill="1" applyBorder="1" applyAlignment="1">
      <alignment horizontal="left" vertical="top"/>
    </xf>
    <xf numFmtId="41" fontId="17" fillId="8" borderId="49" xfId="5" applyNumberFormat="1" applyFont="1" applyFill="1" applyBorder="1" applyAlignment="1">
      <alignment horizontal="right" vertical="top"/>
    </xf>
    <xf numFmtId="41" fontId="17" fillId="8" borderId="45" xfId="5" applyNumberFormat="1" applyFont="1" applyFill="1" applyBorder="1" applyAlignment="1">
      <alignment horizontal="right" vertical="top"/>
    </xf>
    <xf numFmtId="41" fontId="17" fillId="8" borderId="0" xfId="5" applyNumberFormat="1" applyFont="1" applyFill="1" applyBorder="1" applyAlignment="1">
      <alignment horizontal="right" vertical="top"/>
    </xf>
    <xf numFmtId="41" fontId="17" fillId="8" borderId="78" xfId="5" applyNumberFormat="1" applyFont="1" applyFill="1" applyBorder="1" applyAlignment="1">
      <alignment horizontal="right" vertical="top"/>
    </xf>
    <xf numFmtId="41" fontId="17" fillId="8" borderId="45" xfId="0" applyNumberFormat="1" applyFont="1" applyFill="1" applyBorder="1" applyAlignment="1">
      <alignment horizontal="right" vertical="top"/>
    </xf>
    <xf numFmtId="41" fontId="17" fillId="8" borderId="0" xfId="0" applyNumberFormat="1" applyFont="1" applyFill="1" applyAlignment="1">
      <alignment horizontal="right" vertical="top"/>
    </xf>
    <xf numFmtId="41" fontId="17" fillId="8" borderId="78" xfId="0" applyNumberFormat="1" applyFont="1" applyFill="1" applyBorder="1" applyAlignment="1">
      <alignment horizontal="right" vertical="top"/>
    </xf>
    <xf numFmtId="0" fontId="17" fillId="8" borderId="3" xfId="0" applyFont="1" applyFill="1" applyBorder="1" applyAlignment="1">
      <alignment horizontal="center" vertical="top"/>
    </xf>
    <xf numFmtId="0" fontId="17" fillId="8" borderId="6" xfId="0" applyFont="1" applyFill="1" applyBorder="1" applyAlignment="1">
      <alignment horizontal="center" vertical="top"/>
    </xf>
    <xf numFmtId="0" fontId="17" fillId="19" borderId="77" xfId="0" applyFont="1" applyFill="1" applyBorder="1" applyAlignment="1">
      <alignment horizontal="left" vertical="top"/>
    </xf>
    <xf numFmtId="0" fontId="17" fillId="19" borderId="49" xfId="0" applyFont="1" applyFill="1" applyBorder="1" applyAlignment="1">
      <alignment horizontal="left" vertical="top"/>
    </xf>
    <xf numFmtId="0" fontId="17" fillId="19" borderId="45" xfId="0" applyFont="1" applyFill="1" applyBorder="1" applyAlignment="1">
      <alignment horizontal="left" vertical="top"/>
    </xf>
    <xf numFmtId="41" fontId="17" fillId="19" borderId="49" xfId="0" applyNumberFormat="1" applyFont="1" applyFill="1" applyBorder="1" applyAlignment="1">
      <alignment horizontal="right" vertical="top"/>
    </xf>
    <xf numFmtId="41" fontId="17" fillId="19" borderId="49" xfId="5" applyNumberFormat="1" applyFont="1" applyFill="1" applyBorder="1" applyAlignment="1">
      <alignment horizontal="right" vertical="top"/>
    </xf>
    <xf numFmtId="41" fontId="17" fillId="19" borderId="45" xfId="0" applyNumberFormat="1" applyFont="1" applyFill="1" applyBorder="1" applyAlignment="1">
      <alignment horizontal="right" vertical="top"/>
    </xf>
    <xf numFmtId="41" fontId="17" fillId="19" borderId="0" xfId="0" applyNumberFormat="1" applyFont="1" applyFill="1" applyAlignment="1">
      <alignment horizontal="right" vertical="top"/>
    </xf>
    <xf numFmtId="41" fontId="17" fillId="19" borderId="78" xfId="0" applyNumberFormat="1" applyFont="1" applyFill="1" applyBorder="1" applyAlignment="1">
      <alignment horizontal="right" vertical="top"/>
    </xf>
    <xf numFmtId="0" fontId="18" fillId="8" borderId="77" xfId="0" applyFont="1" applyFill="1" applyBorder="1" applyAlignment="1">
      <alignment horizontal="left" vertical="top"/>
    </xf>
    <xf numFmtId="0" fontId="18" fillId="8" borderId="49" xfId="0" applyFont="1" applyFill="1" applyBorder="1" applyAlignment="1">
      <alignment horizontal="left" vertical="top"/>
    </xf>
    <xf numFmtId="0" fontId="18" fillId="8" borderId="45" xfId="0" applyFont="1" applyFill="1" applyBorder="1" applyAlignment="1">
      <alignment horizontal="left" vertical="top"/>
    </xf>
    <xf numFmtId="41" fontId="18" fillId="8" borderId="49" xfId="0" applyNumberFormat="1" applyFont="1" applyFill="1" applyBorder="1" applyAlignment="1">
      <alignment horizontal="right" vertical="top"/>
    </xf>
    <xf numFmtId="41" fontId="18" fillId="8" borderId="49" xfId="5" applyNumberFormat="1" applyFont="1" applyFill="1" applyBorder="1" applyAlignment="1">
      <alignment horizontal="right" vertical="top"/>
    </xf>
    <xf numFmtId="41" fontId="17" fillId="8" borderId="45" xfId="5" applyNumberFormat="1" applyFont="1" applyFill="1" applyBorder="1" applyAlignment="1">
      <alignment horizontal="center" vertical="top"/>
    </xf>
    <xf numFmtId="41" fontId="17" fillId="8" borderId="0" xfId="5" applyNumberFormat="1" applyFont="1" applyFill="1" applyBorder="1" applyAlignment="1">
      <alignment horizontal="center" vertical="top"/>
    </xf>
    <xf numFmtId="41" fontId="17" fillId="8" borderId="78" xfId="5" applyNumberFormat="1" applyFont="1" applyFill="1" applyBorder="1" applyAlignment="1">
      <alignment horizontal="center" vertical="top"/>
    </xf>
    <xf numFmtId="0" fontId="18" fillId="6" borderId="77" xfId="0" applyFont="1" applyFill="1" applyBorder="1" applyAlignment="1">
      <alignment horizontal="left" vertical="top"/>
    </xf>
    <xf numFmtId="0" fontId="18" fillId="6" borderId="49" xfId="0" applyFont="1" applyFill="1" applyBorder="1" applyAlignment="1">
      <alignment horizontal="left" vertical="top"/>
    </xf>
    <xf numFmtId="0" fontId="18" fillId="6" borderId="45" xfId="0" applyFont="1" applyFill="1" applyBorder="1" applyAlignment="1">
      <alignment horizontal="left" vertical="top"/>
    </xf>
    <xf numFmtId="41" fontId="18" fillId="0" borderId="49" xfId="5" applyNumberFormat="1" applyFont="1" applyBorder="1" applyAlignment="1">
      <alignment horizontal="right" vertical="top"/>
    </xf>
    <xf numFmtId="41" fontId="18" fillId="6" borderId="45" xfId="0" applyNumberFormat="1" applyFont="1" applyFill="1" applyBorder="1" applyAlignment="1">
      <alignment horizontal="right" vertical="top"/>
    </xf>
    <xf numFmtId="41" fontId="18" fillId="6" borderId="0" xfId="0" applyNumberFormat="1" applyFont="1" applyFill="1" applyAlignment="1">
      <alignment horizontal="right" vertical="top"/>
    </xf>
    <xf numFmtId="41" fontId="18" fillId="6" borderId="78" xfId="0" applyNumberFormat="1" applyFont="1" applyFill="1" applyBorder="1" applyAlignment="1">
      <alignment horizontal="right" vertical="top"/>
    </xf>
    <xf numFmtId="41" fontId="18" fillId="8" borderId="45" xfId="5" applyNumberFormat="1" applyFont="1" applyFill="1" applyBorder="1" applyAlignment="1">
      <alignment horizontal="center" vertical="top"/>
    </xf>
    <xf numFmtId="41" fontId="18" fillId="8" borderId="0" xfId="5" applyNumberFormat="1" applyFont="1" applyFill="1" applyBorder="1" applyAlignment="1">
      <alignment horizontal="center" vertical="top"/>
    </xf>
    <xf numFmtId="41" fontId="18" fillId="8" borderId="78" xfId="5" applyNumberFormat="1" applyFont="1" applyFill="1" applyBorder="1" applyAlignment="1">
      <alignment horizontal="center" vertical="top"/>
    </xf>
    <xf numFmtId="41" fontId="18" fillId="6" borderId="45" xfId="5" applyNumberFormat="1" applyFont="1" applyFill="1" applyBorder="1" applyAlignment="1">
      <alignment horizontal="right" vertical="top"/>
    </xf>
    <xf numFmtId="41" fontId="18" fillId="6" borderId="0" xfId="5" applyNumberFormat="1" applyFont="1" applyFill="1" applyBorder="1" applyAlignment="1">
      <alignment horizontal="right" vertical="top"/>
    </xf>
    <xf numFmtId="41" fontId="18" fillId="6" borderId="78" xfId="5" applyNumberFormat="1" applyFont="1" applyFill="1" applyBorder="1" applyAlignment="1">
      <alignment horizontal="right" vertical="top"/>
    </xf>
    <xf numFmtId="0" fontId="17" fillId="9" borderId="5" xfId="0" applyFont="1" applyFill="1" applyBorder="1" applyAlignment="1">
      <alignment horizontal="center" vertical="top"/>
    </xf>
    <xf numFmtId="0" fontId="17" fillId="9" borderId="3" xfId="0" applyFont="1" applyFill="1" applyBorder="1" applyAlignment="1">
      <alignment horizontal="center" vertical="top"/>
    </xf>
    <xf numFmtId="41" fontId="17" fillId="9" borderId="50" xfId="5" applyNumberFormat="1" applyFont="1" applyFill="1" applyBorder="1" applyAlignment="1">
      <alignment horizontal="right" vertical="top"/>
    </xf>
    <xf numFmtId="41" fontId="17" fillId="9" borderId="82" xfId="5" applyNumberFormat="1" applyFont="1" applyFill="1" applyBorder="1" applyAlignment="1">
      <alignment horizontal="right" vertical="top"/>
    </xf>
    <xf numFmtId="0" fontId="17" fillId="8" borderId="81" xfId="0" applyFont="1" applyFill="1" applyBorder="1" applyAlignment="1">
      <alignment horizontal="center" vertical="top"/>
    </xf>
    <xf numFmtId="0" fontId="17" fillId="8" borderId="47" xfId="0" applyFont="1" applyFill="1" applyBorder="1" applyAlignment="1">
      <alignment horizontal="center" vertical="top"/>
    </xf>
    <xf numFmtId="0" fontId="17" fillId="8" borderId="43" xfId="0" applyFont="1" applyFill="1" applyBorder="1" applyAlignment="1">
      <alignment horizontal="center" vertical="top"/>
    </xf>
    <xf numFmtId="0" fontId="17" fillId="8" borderId="41" xfId="0" applyFont="1" applyFill="1" applyBorder="1" applyAlignment="1">
      <alignment horizontal="center" vertical="top"/>
    </xf>
    <xf numFmtId="0" fontId="17" fillId="8" borderId="80" xfId="0" applyFont="1" applyFill="1" applyBorder="1" applyAlignment="1">
      <alignment horizontal="center" vertical="top"/>
    </xf>
    <xf numFmtId="0" fontId="18" fillId="0" borderId="45" xfId="0" applyFont="1" applyBorder="1" applyAlignment="1">
      <alignment horizontal="center" vertical="top"/>
    </xf>
    <xf numFmtId="0" fontId="18" fillId="0" borderId="49" xfId="0" applyFont="1" applyBorder="1" applyAlignment="1">
      <alignment horizontal="center" vertical="top"/>
    </xf>
    <xf numFmtId="0" fontId="18" fillId="0" borderId="46" xfId="0" applyFont="1" applyBorder="1" applyAlignment="1">
      <alignment horizontal="left" vertical="top"/>
    </xf>
    <xf numFmtId="0" fontId="18" fillId="0" borderId="0" xfId="0" applyFont="1" applyAlignment="1">
      <alignment horizontal="center" vertical="top"/>
    </xf>
    <xf numFmtId="0" fontId="18" fillId="0" borderId="78" xfId="0" applyFont="1" applyBorder="1" applyAlignment="1">
      <alignment horizontal="center" vertical="top"/>
    </xf>
    <xf numFmtId="0" fontId="18" fillId="0" borderId="45" xfId="0" applyFont="1" applyBorder="1" applyAlignment="1">
      <alignment horizontal="left" vertical="top" wrapText="1"/>
    </xf>
    <xf numFmtId="0" fontId="17" fillId="0" borderId="81" xfId="0" applyFont="1" applyBorder="1" applyAlignment="1">
      <alignment horizontal="center" vertical="top"/>
    </xf>
    <xf numFmtId="0" fontId="17" fillId="0" borderId="41" xfId="0" applyFont="1" applyBorder="1" applyAlignment="1">
      <alignment horizontal="center" vertical="top"/>
    </xf>
    <xf numFmtId="0" fontId="17" fillId="0" borderId="18" xfId="0" applyFont="1" applyBorder="1" applyAlignment="1">
      <alignment horizontal="center" vertical="top"/>
    </xf>
    <xf numFmtId="0" fontId="17" fillId="0" borderId="49" xfId="0" applyFont="1" applyBorder="1" applyAlignment="1">
      <alignment horizontal="center" vertical="top"/>
    </xf>
    <xf numFmtId="0" fontId="17" fillId="0" borderId="83" xfId="0" applyFont="1" applyBorder="1" applyAlignment="1">
      <alignment horizontal="center" vertical="top"/>
    </xf>
    <xf numFmtId="0" fontId="17" fillId="0" borderId="42" xfId="0" applyFont="1" applyBorder="1" applyAlignment="1">
      <alignment horizontal="center" vertical="top"/>
    </xf>
    <xf numFmtId="0" fontId="18" fillId="0" borderId="47" xfId="0" applyFont="1" applyBorder="1" applyAlignment="1">
      <alignment horizontal="center" vertical="top"/>
    </xf>
    <xf numFmtId="0" fontId="18" fillId="0" borderId="41" xfId="0" applyFont="1" applyBorder="1" applyAlignment="1">
      <alignment horizontal="center" vertical="top"/>
    </xf>
    <xf numFmtId="0" fontId="17" fillId="0" borderId="47" xfId="0" applyFont="1" applyBorder="1" applyAlignment="1">
      <alignment horizontal="center" vertical="top"/>
    </xf>
    <xf numFmtId="0" fontId="17" fillId="0" borderId="45" xfId="0" applyFont="1" applyBorder="1" applyAlignment="1">
      <alignment horizontal="center" vertical="top"/>
    </xf>
    <xf numFmtId="0" fontId="17" fillId="0" borderId="48" xfId="0" applyFont="1" applyBorder="1" applyAlignment="1">
      <alignment horizontal="center" vertical="top"/>
    </xf>
    <xf numFmtId="0" fontId="29" fillId="9" borderId="43" xfId="0" applyFont="1" applyFill="1" applyBorder="1" applyAlignment="1">
      <alignment horizontal="left" vertical="top" wrapText="1"/>
    </xf>
    <xf numFmtId="0" fontId="29" fillId="9" borderId="40" xfId="0" applyFont="1" applyFill="1" applyBorder="1" applyAlignment="1">
      <alignment horizontal="left" vertical="top"/>
    </xf>
    <xf numFmtId="0" fontId="29" fillId="9" borderId="1" xfId="0" applyFont="1" applyFill="1" applyBorder="1" applyAlignment="1">
      <alignment horizontal="left" vertical="top"/>
    </xf>
    <xf numFmtId="0" fontId="17" fillId="9" borderId="47" xfId="0" applyFont="1" applyFill="1" applyBorder="1" applyAlignment="1">
      <alignment horizontal="center" vertical="top"/>
    </xf>
    <xf numFmtId="0" fontId="17" fillId="9" borderId="44" xfId="0" applyFont="1" applyFill="1" applyBorder="1" applyAlignment="1">
      <alignment horizontal="center" vertical="top"/>
    </xf>
    <xf numFmtId="0" fontId="17" fillId="9" borderId="25" xfId="0" applyFont="1" applyFill="1" applyBorder="1" applyAlignment="1">
      <alignment horizontal="center" vertical="top"/>
    </xf>
    <xf numFmtId="0" fontId="18" fillId="0" borderId="44" xfId="0" applyFont="1" applyBorder="1" applyAlignment="1">
      <alignment horizontal="center" vertical="top"/>
    </xf>
    <xf numFmtId="0" fontId="18" fillId="0" borderId="25" xfId="0" applyFont="1" applyBorder="1" applyAlignment="1">
      <alignment horizontal="center" vertical="top"/>
    </xf>
    <xf numFmtId="0" fontId="18" fillId="0" borderId="48" xfId="0" applyFont="1" applyBorder="1" applyAlignment="1">
      <alignment horizontal="left" vertical="top"/>
    </xf>
    <xf numFmtId="0" fontId="18" fillId="0" borderId="48" xfId="0" applyFont="1" applyBorder="1" applyAlignment="1">
      <alignment horizontal="center" vertical="top"/>
    </xf>
    <xf numFmtId="0" fontId="18" fillId="0" borderId="27" xfId="0" applyFont="1" applyBorder="1" applyAlignment="1">
      <alignment horizontal="center" vertical="top"/>
    </xf>
    <xf numFmtId="0" fontId="24" fillId="0" borderId="3" xfId="0" applyFont="1" applyBorder="1" applyAlignment="1">
      <alignment horizontal="left" vertical="top" wrapText="1"/>
    </xf>
    <xf numFmtId="0" fontId="24" fillId="0" borderId="3" xfId="0" applyFont="1" applyBorder="1" applyAlignment="1">
      <alignment horizontal="left" vertical="top"/>
    </xf>
    <xf numFmtId="0" fontId="36" fillId="0" borderId="3" xfId="0" applyFont="1" applyBorder="1" applyAlignment="1">
      <alignment horizontal="center" vertical="top"/>
    </xf>
    <xf numFmtId="0" fontId="36" fillId="0" borderId="6" xfId="0" applyFont="1" applyBorder="1" applyAlignment="1">
      <alignment horizontal="center" vertical="top"/>
    </xf>
    <xf numFmtId="0" fontId="17" fillId="0" borderId="75" xfId="0" applyFont="1" applyBorder="1" applyAlignment="1">
      <alignment horizontal="center" vertical="top" wrapText="1"/>
    </xf>
    <xf numFmtId="0" fontId="17" fillId="0" borderId="41" xfId="0" applyFont="1" applyBorder="1" applyAlignment="1">
      <alignment horizontal="center" vertical="top" wrapText="1"/>
    </xf>
    <xf numFmtId="0" fontId="17" fillId="0" borderId="77" xfId="0" applyFont="1" applyBorder="1" applyAlignment="1">
      <alignment horizontal="center" vertical="top" wrapText="1"/>
    </xf>
    <xf numFmtId="0" fontId="17" fillId="0" borderId="49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7" fillId="0" borderId="46" xfId="0" applyFont="1" applyBorder="1" applyAlignment="1">
      <alignment horizontal="center" vertical="top" wrapText="1"/>
    </xf>
    <xf numFmtId="0" fontId="17" fillId="0" borderId="42" xfId="0" applyFont="1" applyBorder="1" applyAlignment="1">
      <alignment horizontal="center" vertical="top" wrapText="1"/>
    </xf>
    <xf numFmtId="0" fontId="17" fillId="0" borderId="27" xfId="0" applyFont="1" applyBorder="1" applyAlignment="1">
      <alignment horizontal="center" vertical="top" wrapText="1"/>
    </xf>
    <xf numFmtId="0" fontId="7" fillId="17" borderId="18" xfId="0" applyFont="1" applyFill="1" applyBorder="1" applyAlignment="1">
      <alignment horizontal="left" vertical="top"/>
    </xf>
    <xf numFmtId="0" fontId="7" fillId="17" borderId="45" xfId="0" applyFont="1" applyFill="1" applyBorder="1" applyAlignment="1">
      <alignment horizontal="left" vertical="top"/>
    </xf>
    <xf numFmtId="0" fontId="17" fillId="0" borderId="32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17" fillId="0" borderId="3" xfId="0" applyFont="1" applyBorder="1" applyAlignment="1">
      <alignment horizontal="left" vertical="top" wrapText="1"/>
    </xf>
    <xf numFmtId="0" fontId="17" fillId="0" borderId="47" xfId="0" applyFont="1" applyBorder="1" applyAlignment="1">
      <alignment horizontal="center" vertical="top" wrapText="1"/>
    </xf>
    <xf numFmtId="0" fontId="17" fillId="0" borderId="45" xfId="0" applyFont="1" applyBorder="1" applyAlignment="1">
      <alignment horizontal="center" vertical="top" wrapText="1"/>
    </xf>
    <xf numFmtId="0" fontId="17" fillId="0" borderId="48" xfId="0" applyFont="1" applyBorder="1" applyAlignment="1">
      <alignment horizontal="center" vertical="top" wrapText="1"/>
    </xf>
    <xf numFmtId="0" fontId="17" fillId="0" borderId="43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18" fillId="0" borderId="3" xfId="0" applyFont="1" applyBorder="1" applyAlignment="1">
      <alignment horizontal="left" vertical="top" wrapText="1"/>
    </xf>
    <xf numFmtId="0" fontId="17" fillId="8" borderId="5" xfId="0" applyFont="1" applyFill="1" applyBorder="1" applyAlignment="1">
      <alignment horizontal="center" vertical="top"/>
    </xf>
    <xf numFmtId="0" fontId="17" fillId="8" borderId="3" xfId="0" applyFont="1" applyFill="1" applyBorder="1" applyAlignment="1">
      <alignment horizontal="center" vertical="top" wrapText="1"/>
    </xf>
    <xf numFmtId="0" fontId="23" fillId="17" borderId="81" xfId="0" applyFont="1" applyFill="1" applyBorder="1" applyAlignment="1">
      <alignment horizontal="left" vertical="top" wrapText="1"/>
    </xf>
    <xf numFmtId="0" fontId="23" fillId="17" borderId="47" xfId="0" applyFont="1" applyFill="1" applyBorder="1" applyAlignment="1">
      <alignment horizontal="left" vertical="top" wrapText="1"/>
    </xf>
    <xf numFmtId="0" fontId="18" fillId="0" borderId="43" xfId="0" applyFont="1" applyBorder="1" applyAlignment="1">
      <alignment horizontal="center" vertical="top"/>
    </xf>
    <xf numFmtId="0" fontId="18" fillId="0" borderId="6" xfId="0" applyFont="1" applyBorder="1" applyAlignment="1">
      <alignment horizontal="center" vertical="top"/>
    </xf>
    <xf numFmtId="0" fontId="7" fillId="17" borderId="83" xfId="0" applyFont="1" applyFill="1" applyBorder="1" applyAlignment="1">
      <alignment horizontal="center" vertical="top"/>
    </xf>
    <xf numFmtId="0" fontId="7" fillId="17" borderId="48" xfId="0" applyFont="1" applyFill="1" applyBorder="1" applyAlignment="1">
      <alignment horizontal="center" vertical="top"/>
    </xf>
    <xf numFmtId="0" fontId="24" fillId="0" borderId="5" xfId="0" applyFont="1" applyBorder="1" applyAlignment="1">
      <alignment horizontal="left" vertical="top"/>
    </xf>
    <xf numFmtId="0" fontId="24" fillId="0" borderId="5" xfId="0" applyFont="1" applyBorder="1" applyAlignment="1">
      <alignment horizontal="left" vertical="top" wrapText="1"/>
    </xf>
    <xf numFmtId="0" fontId="17" fillId="8" borderId="79" xfId="0" applyFont="1" applyFill="1" applyBorder="1" applyAlignment="1">
      <alignment horizontal="center" vertical="top"/>
    </xf>
    <xf numFmtId="0" fontId="17" fillId="8" borderId="42" xfId="0" applyFont="1" applyFill="1" applyBorder="1" applyAlignment="1">
      <alignment horizontal="center" vertical="top"/>
    </xf>
    <xf numFmtId="0" fontId="23" fillId="9" borderId="81" xfId="0" applyFont="1" applyFill="1" applyBorder="1" applyAlignment="1">
      <alignment horizontal="left" vertical="top" wrapText="1"/>
    </xf>
    <xf numFmtId="0" fontId="23" fillId="9" borderId="47" xfId="0" applyFont="1" applyFill="1" applyBorder="1" applyAlignment="1">
      <alignment horizontal="left" vertical="top" wrapText="1"/>
    </xf>
    <xf numFmtId="0" fontId="23" fillId="20" borderId="81" xfId="0" applyFont="1" applyFill="1" applyBorder="1" applyAlignment="1">
      <alignment horizontal="left" vertical="top" wrapText="1"/>
    </xf>
    <xf numFmtId="0" fontId="23" fillId="20" borderId="47" xfId="0" applyFont="1" applyFill="1" applyBorder="1" applyAlignment="1">
      <alignment horizontal="left" vertical="top" wrapText="1"/>
    </xf>
    <xf numFmtId="0" fontId="24" fillId="6" borderId="5" xfId="0" applyFont="1" applyFill="1" applyBorder="1" applyAlignment="1">
      <alignment horizontal="left" vertical="top" wrapText="1"/>
    </xf>
    <xf numFmtId="0" fontId="24" fillId="6" borderId="3" xfId="0" applyFont="1" applyFill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7" fillId="18" borderId="64" xfId="0" applyFont="1" applyFill="1" applyBorder="1" applyAlignment="1">
      <alignment horizontal="center" vertical="top"/>
    </xf>
    <xf numFmtId="0" fontId="17" fillId="18" borderId="65" xfId="0" applyFont="1" applyFill="1" applyBorder="1" applyAlignment="1">
      <alignment horizontal="center" vertical="top"/>
    </xf>
    <xf numFmtId="0" fontId="17" fillId="18" borderId="88" xfId="0" applyFont="1" applyFill="1" applyBorder="1" applyAlignment="1">
      <alignment horizontal="center" vertical="top"/>
    </xf>
    <xf numFmtId="0" fontId="18" fillId="0" borderId="29" xfId="0" applyFont="1" applyBorder="1" applyAlignment="1">
      <alignment horizontal="left" vertical="top" wrapText="1"/>
    </xf>
    <xf numFmtId="0" fontId="18" fillId="0" borderId="30" xfId="0" applyFont="1" applyBorder="1" applyAlignment="1">
      <alignment horizontal="left" vertical="top"/>
    </xf>
    <xf numFmtId="0" fontId="18" fillId="18" borderId="84" xfId="0" applyFont="1" applyFill="1" applyBorder="1" applyAlignment="1">
      <alignment horizontal="center" vertical="top"/>
    </xf>
    <xf numFmtId="0" fontId="18" fillId="18" borderId="85" xfId="0" applyFont="1" applyFill="1" applyBorder="1" applyAlignment="1">
      <alignment horizontal="center" vertical="top"/>
    </xf>
    <xf numFmtId="0" fontId="18" fillId="18" borderId="20" xfId="0" applyFont="1" applyFill="1" applyBorder="1" applyAlignment="1">
      <alignment horizontal="center" vertical="top"/>
    </xf>
    <xf numFmtId="0" fontId="18" fillId="18" borderId="86" xfId="0" applyFont="1" applyFill="1" applyBorder="1" applyAlignment="1">
      <alignment horizontal="center" vertical="top"/>
    </xf>
    <xf numFmtId="0" fontId="17" fillId="8" borderId="32" xfId="0" applyFont="1" applyFill="1" applyBorder="1" applyAlignment="1">
      <alignment horizontal="center" vertical="top"/>
    </xf>
    <xf numFmtId="0" fontId="17" fillId="8" borderId="40" xfId="0" applyFont="1" applyFill="1" applyBorder="1" applyAlignment="1">
      <alignment horizontal="center" vertical="top"/>
    </xf>
    <xf numFmtId="0" fontId="17" fillId="8" borderId="1" xfId="0" applyFont="1" applyFill="1" applyBorder="1" applyAlignment="1">
      <alignment horizontal="center" vertical="top"/>
    </xf>
    <xf numFmtId="0" fontId="18" fillId="0" borderId="81" xfId="0" applyFont="1" applyBorder="1" applyAlignment="1">
      <alignment horizontal="center" vertical="top"/>
    </xf>
    <xf numFmtId="0" fontId="7" fillId="17" borderId="83" xfId="0" applyFont="1" applyFill="1" applyBorder="1" applyAlignment="1">
      <alignment horizontal="left" vertical="top"/>
    </xf>
    <xf numFmtId="0" fontId="7" fillId="17" borderId="38" xfId="0" applyFont="1" applyFill="1" applyBorder="1" applyAlignment="1">
      <alignment horizontal="left" vertical="top"/>
    </xf>
    <xf numFmtId="0" fontId="17" fillId="8" borderId="32" xfId="0" applyFont="1" applyFill="1" applyBorder="1" applyAlignment="1">
      <alignment horizontal="center" vertical="top" wrapText="1"/>
    </xf>
    <xf numFmtId="0" fontId="17" fillId="8" borderId="1" xfId="0" applyFont="1" applyFill="1" applyBorder="1" applyAlignment="1">
      <alignment horizontal="center" vertical="top" wrapText="1"/>
    </xf>
    <xf numFmtId="0" fontId="17" fillId="18" borderId="43" xfId="0" applyFont="1" applyFill="1" applyBorder="1" applyAlignment="1">
      <alignment horizontal="center" vertical="top"/>
    </xf>
    <xf numFmtId="0" fontId="17" fillId="18" borderId="1" xfId="0" applyFont="1" applyFill="1" applyBorder="1" applyAlignment="1">
      <alignment horizontal="center" vertical="top"/>
    </xf>
    <xf numFmtId="0" fontId="18" fillId="0" borderId="0" xfId="0" applyFont="1" applyAlignment="1">
      <alignment horizontal="center"/>
    </xf>
    <xf numFmtId="0" fontId="17" fillId="18" borderId="43" xfId="0" applyFont="1" applyFill="1" applyBorder="1" applyAlignment="1">
      <alignment horizontal="center" vertical="center"/>
    </xf>
    <xf numFmtId="0" fontId="17" fillId="18" borderId="1" xfId="0" applyFont="1" applyFill="1" applyBorder="1" applyAlignment="1">
      <alignment horizontal="center" vertical="center"/>
    </xf>
    <xf numFmtId="0" fontId="17" fillId="18" borderId="47" xfId="0" applyFont="1" applyFill="1" applyBorder="1" applyAlignment="1">
      <alignment horizontal="center" vertical="center"/>
    </xf>
    <xf numFmtId="0" fontId="17" fillId="18" borderId="44" xfId="0" applyFont="1" applyFill="1" applyBorder="1" applyAlignment="1">
      <alignment horizontal="center" vertical="center"/>
    </xf>
    <xf numFmtId="0" fontId="17" fillId="18" borderId="8" xfId="0" applyFont="1" applyFill="1" applyBorder="1" applyAlignment="1">
      <alignment horizontal="center" vertical="center"/>
    </xf>
    <xf numFmtId="0" fontId="18" fillId="0" borderId="4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18" borderId="45" xfId="0" applyFont="1" applyFill="1" applyBorder="1" applyAlignment="1">
      <alignment horizontal="center"/>
    </xf>
    <xf numFmtId="0" fontId="18" fillId="18" borderId="46" xfId="0" applyFont="1" applyFill="1" applyBorder="1" applyAlignment="1">
      <alignment horizontal="center"/>
    </xf>
    <xf numFmtId="0" fontId="18" fillId="18" borderId="47" xfId="0" applyFont="1" applyFill="1" applyBorder="1" applyAlignment="1">
      <alignment horizontal="center"/>
    </xf>
    <xf numFmtId="0" fontId="18" fillId="18" borderId="44" xfId="0" applyFont="1" applyFill="1" applyBorder="1" applyAlignment="1">
      <alignment horizontal="center"/>
    </xf>
    <xf numFmtId="0" fontId="18" fillId="18" borderId="8" xfId="0" applyFont="1" applyFill="1" applyBorder="1" applyAlignment="1">
      <alignment horizontal="center"/>
    </xf>
    <xf numFmtId="0" fontId="18" fillId="18" borderId="0" xfId="0" applyFont="1" applyFill="1" applyAlignment="1">
      <alignment horizontal="center"/>
    </xf>
    <xf numFmtId="0" fontId="18" fillId="18" borderId="48" xfId="0" applyFont="1" applyFill="1" applyBorder="1" applyAlignment="1">
      <alignment horizontal="center"/>
    </xf>
    <xf numFmtId="0" fontId="18" fillId="18" borderId="27" xfId="0" applyFont="1" applyFill="1" applyBorder="1" applyAlignment="1">
      <alignment horizontal="center"/>
    </xf>
    <xf numFmtId="0" fontId="18" fillId="18" borderId="38" xfId="0" applyFont="1" applyFill="1" applyBorder="1" applyAlignment="1">
      <alignment horizontal="center"/>
    </xf>
    <xf numFmtId="0" fontId="23" fillId="8" borderId="3" xfId="0" applyFont="1" applyFill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7" fillId="17" borderId="48" xfId="0" applyFont="1" applyFill="1" applyBorder="1" applyAlignment="1">
      <alignment horizontal="left"/>
    </xf>
    <xf numFmtId="0" fontId="7" fillId="17" borderId="38" xfId="0" applyFont="1" applyFill="1" applyBorder="1" applyAlignment="1">
      <alignment horizontal="left"/>
    </xf>
    <xf numFmtId="0" fontId="17" fillId="8" borderId="43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23" fillId="0" borderId="47" xfId="0" applyFont="1" applyBorder="1" applyAlignment="1">
      <alignment horizontal="left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left" vertical="top" wrapText="1"/>
    </xf>
    <xf numFmtId="0" fontId="24" fillId="0" borderId="45" xfId="0" applyFont="1" applyBorder="1" applyAlignment="1">
      <alignment horizontal="left" vertical="center" wrapText="1"/>
    </xf>
    <xf numFmtId="0" fontId="24" fillId="0" borderId="45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46" xfId="0" applyFont="1" applyBorder="1" applyAlignment="1">
      <alignment horizontal="left" vertical="center"/>
    </xf>
    <xf numFmtId="0" fontId="24" fillId="0" borderId="48" xfId="0" applyFont="1" applyBorder="1" applyAlignment="1">
      <alignment horizontal="left" vertical="center"/>
    </xf>
    <xf numFmtId="0" fontId="24" fillId="0" borderId="38" xfId="0" applyFont="1" applyBorder="1" applyAlignment="1">
      <alignment horizontal="left" vertical="center"/>
    </xf>
    <xf numFmtId="0" fontId="24" fillId="0" borderId="27" xfId="0" applyFont="1" applyBorder="1" applyAlignment="1">
      <alignment horizontal="left" vertical="center"/>
    </xf>
    <xf numFmtId="0" fontId="7" fillId="17" borderId="48" xfId="0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 wrapText="1"/>
    </xf>
    <xf numFmtId="0" fontId="23" fillId="8" borderId="43" xfId="0" applyFont="1" applyFill="1" applyBorder="1" applyAlignment="1">
      <alignment horizontal="center" vertical="center"/>
    </xf>
    <xf numFmtId="0" fontId="7" fillId="17" borderId="45" xfId="0" applyFont="1" applyFill="1" applyBorder="1" applyAlignment="1">
      <alignment horizontal="left" vertical="center"/>
    </xf>
    <xf numFmtId="0" fontId="17" fillId="0" borderId="47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4" xfId="0" applyFont="1" applyBorder="1" applyAlignment="1">
      <alignment horizontal="left" vertical="top" wrapText="1"/>
    </xf>
    <xf numFmtId="0" fontId="17" fillId="0" borderId="47" xfId="0" applyFont="1" applyBorder="1" applyAlignment="1">
      <alignment horizontal="left" vertical="top" wrapText="1"/>
    </xf>
    <xf numFmtId="0" fontId="17" fillId="0" borderId="4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18" fillId="0" borderId="48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7" fillId="0" borderId="41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/>
    </xf>
    <xf numFmtId="0" fontId="46" fillId="0" borderId="45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7" fillId="8" borderId="47" xfId="0" applyFont="1" applyFill="1" applyBorder="1" applyAlignment="1">
      <alignment horizontal="center" vertical="center"/>
    </xf>
    <xf numFmtId="0" fontId="17" fillId="8" borderId="41" xfId="0" applyFont="1" applyFill="1" applyBorder="1" applyAlignment="1">
      <alignment horizontal="center"/>
    </xf>
    <xf numFmtId="0" fontId="17" fillId="8" borderId="3" xfId="0" applyFont="1" applyFill="1" applyBorder="1" applyAlignment="1">
      <alignment horizontal="center"/>
    </xf>
    <xf numFmtId="0" fontId="17" fillId="0" borderId="49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/>
    </xf>
    <xf numFmtId="0" fontId="17" fillId="0" borderId="49" xfId="0" applyFont="1" applyBorder="1" applyAlignment="1">
      <alignment horizontal="center"/>
    </xf>
    <xf numFmtId="0" fontId="17" fillId="0" borderId="48" xfId="0" applyFont="1" applyBorder="1" applyAlignment="1">
      <alignment horizontal="center"/>
    </xf>
    <xf numFmtId="0" fontId="17" fillId="0" borderId="42" xfId="0" applyFont="1" applyBorder="1" applyAlignment="1">
      <alignment horizontal="center"/>
    </xf>
    <xf numFmtId="0" fontId="21" fillId="0" borderId="49" xfId="0" applyFont="1" applyBorder="1" applyAlignment="1">
      <alignment horizontal="left" vertical="top"/>
    </xf>
    <xf numFmtId="3" fontId="18" fillId="0" borderId="49" xfId="0" applyNumberFormat="1" applyFont="1" applyBorder="1" applyAlignment="1">
      <alignment horizontal="right" vertical="center"/>
    </xf>
    <xf numFmtId="3" fontId="17" fillId="0" borderId="50" xfId="0" applyNumberFormat="1" applyFont="1" applyBorder="1" applyAlignment="1">
      <alignment horizontal="right" vertical="center"/>
    </xf>
    <xf numFmtId="0" fontId="17" fillId="0" borderId="50" xfId="0" applyFont="1" applyBorder="1" applyAlignment="1">
      <alignment horizontal="right" vertical="center"/>
    </xf>
    <xf numFmtId="187" fontId="17" fillId="0" borderId="50" xfId="5" applyNumberFormat="1" applyFont="1" applyBorder="1" applyAlignment="1">
      <alignment horizontal="right" vertical="center"/>
    </xf>
    <xf numFmtId="0" fontId="23" fillId="0" borderId="41" xfId="0" applyFont="1" applyBorder="1" applyAlignment="1">
      <alignment horizontal="left" vertical="top"/>
    </xf>
    <xf numFmtId="3" fontId="17" fillId="6" borderId="41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41" xfId="0" applyFont="1" applyBorder="1" applyAlignment="1">
      <alignment horizontal="left" vertical="top"/>
    </xf>
    <xf numFmtId="0" fontId="17" fillId="0" borderId="44" xfId="0" applyFont="1" applyBorder="1" applyAlignment="1">
      <alignment horizontal="left" vertical="top"/>
    </xf>
    <xf numFmtId="0" fontId="17" fillId="0" borderId="47" xfId="0" applyFont="1" applyBorder="1" applyAlignment="1">
      <alignment horizontal="left" vertical="top"/>
    </xf>
    <xf numFmtId="0" fontId="17" fillId="0" borderId="0" xfId="0" applyFont="1" applyAlignment="1">
      <alignment horizontal="center" vertical="top"/>
    </xf>
    <xf numFmtId="0" fontId="17" fillId="0" borderId="3" xfId="0" applyFont="1" applyBorder="1" applyAlignment="1">
      <alignment horizontal="left" vertical="top"/>
    </xf>
    <xf numFmtId="0" fontId="17" fillId="0" borderId="46" xfId="0" applyFont="1" applyBorder="1" applyAlignment="1">
      <alignment horizontal="center" vertical="top"/>
    </xf>
    <xf numFmtId="0" fontId="17" fillId="0" borderId="0" xfId="0" applyFont="1" applyAlignment="1">
      <alignment horizontal="left"/>
    </xf>
    <xf numFmtId="0" fontId="17" fillId="0" borderId="45" xfId="0" applyFont="1" applyBorder="1" applyAlignment="1">
      <alignment horizontal="left"/>
    </xf>
    <xf numFmtId="0" fontId="17" fillId="0" borderId="49" xfId="0" applyFont="1" applyBorder="1" applyAlignment="1">
      <alignment horizontal="left"/>
    </xf>
    <xf numFmtId="0" fontId="17" fillId="0" borderId="42" xfId="0" applyFont="1" applyBorder="1" applyAlignment="1">
      <alignment horizontal="left" vertical="top"/>
    </xf>
    <xf numFmtId="0" fontId="18" fillId="0" borderId="27" xfId="0" applyFont="1" applyBorder="1" applyAlignment="1">
      <alignment horizontal="left" vertical="top"/>
    </xf>
    <xf numFmtId="0" fontId="23" fillId="0" borderId="47" xfId="0" applyFont="1" applyBorder="1" applyAlignment="1">
      <alignment horizontal="left"/>
    </xf>
    <xf numFmtId="0" fontId="23" fillId="0" borderId="41" xfId="0" applyFont="1" applyBorder="1" applyAlignment="1">
      <alignment horizontal="left"/>
    </xf>
    <xf numFmtId="0" fontId="17" fillId="0" borderId="46" xfId="0" applyFont="1" applyBorder="1" applyAlignment="1">
      <alignment horizontal="left"/>
    </xf>
    <xf numFmtId="0" fontId="17" fillId="0" borderId="0" xfId="0" applyFont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35" fillId="0" borderId="0" xfId="0" applyFont="1" applyAlignment="1"/>
    <xf numFmtId="0" fontId="35" fillId="0" borderId="0" xfId="0" applyFont="1" applyAlignment="1">
      <alignment horizontal="center"/>
    </xf>
    <xf numFmtId="0" fontId="35" fillId="0" borderId="44" xfId="0" applyFont="1" applyBorder="1" applyAlignment="1"/>
    <xf numFmtId="0" fontId="35" fillId="0" borderId="47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1" xfId="0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 wrapText="1"/>
    </xf>
    <xf numFmtId="0" fontId="35" fillId="25" borderId="45" xfId="0" applyFont="1" applyFill="1" applyBorder="1" applyAlignment="1">
      <alignment horizontal="center"/>
    </xf>
    <xf numFmtId="0" fontId="35" fillId="25" borderId="46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35" fillId="25" borderId="48" xfId="0" applyFont="1" applyFill="1" applyBorder="1" applyAlignment="1">
      <alignment horizontal="center"/>
    </xf>
    <xf numFmtId="0" fontId="35" fillId="25" borderId="27" xfId="0" applyFont="1" applyFill="1" applyBorder="1" applyAlignment="1">
      <alignment horizontal="center"/>
    </xf>
    <xf numFmtId="0" fontId="35" fillId="25" borderId="38" xfId="0" applyFont="1" applyFill="1" applyBorder="1" applyAlignment="1">
      <alignment horizontal="center"/>
    </xf>
    <xf numFmtId="0" fontId="35" fillId="0" borderId="38" xfId="0" applyFont="1" applyBorder="1" applyAlignment="1"/>
    <xf numFmtId="0" fontId="43" fillId="24" borderId="47" xfId="0" applyFont="1" applyFill="1" applyBorder="1" applyAlignment="1">
      <alignment horizontal="center" vertical="center" wrapText="1"/>
    </xf>
    <xf numFmtId="0" fontId="43" fillId="24" borderId="8" xfId="0" applyFont="1" applyFill="1" applyBorder="1" applyAlignment="1">
      <alignment horizontal="center" vertical="center" wrapText="1"/>
    </xf>
    <xf numFmtId="0" fontId="43" fillId="24" borderId="48" xfId="0" applyFont="1" applyFill="1" applyBorder="1" applyAlignment="1">
      <alignment horizontal="center" vertical="center" wrapText="1"/>
    </xf>
    <xf numFmtId="0" fontId="43" fillId="24" borderId="27" xfId="0" applyFont="1" applyFill="1" applyBorder="1" applyAlignment="1">
      <alignment horizontal="center" vertical="center" wrapText="1"/>
    </xf>
    <xf numFmtId="0" fontId="43" fillId="25" borderId="47" xfId="0" applyFont="1" applyFill="1" applyBorder="1" applyAlignment="1">
      <alignment horizontal="center" vertical="center"/>
    </xf>
    <xf numFmtId="0" fontId="43" fillId="25" borderId="8" xfId="0" applyFont="1" applyFill="1" applyBorder="1" applyAlignment="1">
      <alignment horizontal="center" vertical="center"/>
    </xf>
    <xf numFmtId="0" fontId="43" fillId="25" borderId="48" xfId="0" applyFont="1" applyFill="1" applyBorder="1" applyAlignment="1">
      <alignment horizontal="center" vertical="center"/>
    </xf>
    <xf numFmtId="0" fontId="43" fillId="25" borderId="27" xfId="0" applyFont="1" applyFill="1" applyBorder="1" applyAlignment="1">
      <alignment horizontal="center" vertical="center"/>
    </xf>
    <xf numFmtId="0" fontId="43" fillId="25" borderId="44" xfId="0" applyFont="1" applyFill="1" applyBorder="1" applyAlignment="1">
      <alignment horizontal="center" vertical="center"/>
    </xf>
    <xf numFmtId="0" fontId="43" fillId="25" borderId="38" xfId="0" applyFont="1" applyFill="1" applyBorder="1" applyAlignment="1">
      <alignment horizontal="center" vertical="center"/>
    </xf>
    <xf numFmtId="0" fontId="42" fillId="23" borderId="48" xfId="0" applyFont="1" applyFill="1" applyBorder="1" applyAlignment="1">
      <alignment horizontal="left"/>
    </xf>
    <xf numFmtId="0" fontId="42" fillId="23" borderId="38" xfId="0" applyFont="1" applyFill="1" applyBorder="1" applyAlignment="1">
      <alignment horizontal="left"/>
    </xf>
    <xf numFmtId="0" fontId="43" fillId="24" borderId="47" xfId="0" applyFont="1" applyFill="1" applyBorder="1" applyAlignment="1">
      <alignment horizontal="center" vertical="center"/>
    </xf>
    <xf numFmtId="0" fontId="43" fillId="24" borderId="44" xfId="0" applyFont="1" applyFill="1" applyBorder="1" applyAlignment="1">
      <alignment horizontal="center" vertical="center"/>
    </xf>
    <xf numFmtId="0" fontId="43" fillId="24" borderId="8" xfId="0" applyFont="1" applyFill="1" applyBorder="1" applyAlignment="1">
      <alignment horizontal="center" vertical="center"/>
    </xf>
    <xf numFmtId="0" fontId="43" fillId="24" borderId="48" xfId="0" applyFont="1" applyFill="1" applyBorder="1" applyAlignment="1">
      <alignment horizontal="center" vertical="center"/>
    </xf>
    <xf numFmtId="0" fontId="43" fillId="24" borderId="38" xfId="0" applyFont="1" applyFill="1" applyBorder="1" applyAlignment="1">
      <alignment horizontal="center" vertical="center"/>
    </xf>
    <xf numFmtId="0" fontId="43" fillId="24" borderId="27" xfId="0" applyFont="1" applyFill="1" applyBorder="1" applyAlignment="1">
      <alignment horizontal="center" vertical="center"/>
    </xf>
    <xf numFmtId="0" fontId="43" fillId="24" borderId="41" xfId="0" applyFont="1" applyFill="1" applyBorder="1" applyAlignment="1">
      <alignment horizontal="center" vertical="center" wrapText="1"/>
    </xf>
    <xf numFmtId="0" fontId="43" fillId="24" borderId="42" xfId="0" applyFont="1" applyFill="1" applyBorder="1" applyAlignment="1">
      <alignment horizontal="center" vertical="center" wrapText="1"/>
    </xf>
    <xf numFmtId="0" fontId="43" fillId="24" borderId="41" xfId="0" applyFont="1" applyFill="1" applyBorder="1" applyAlignment="1">
      <alignment horizontal="center" vertical="center"/>
    </xf>
    <xf numFmtId="0" fontId="43" fillId="24" borderId="42" xfId="0" applyFont="1" applyFill="1" applyBorder="1" applyAlignment="1">
      <alignment horizontal="center" vertical="center"/>
    </xf>
    <xf numFmtId="0" fontId="43" fillId="24" borderId="43" xfId="0" applyFont="1" applyFill="1" applyBorder="1" applyAlignment="1">
      <alignment horizontal="center" vertical="center"/>
    </xf>
    <xf numFmtId="0" fontId="43" fillId="24" borderId="40" xfId="0" applyFont="1" applyFill="1" applyBorder="1" applyAlignment="1">
      <alignment horizontal="center" vertical="center"/>
    </xf>
    <xf numFmtId="0" fontId="43" fillId="0" borderId="47" xfId="0" applyFont="1" applyBorder="1" applyAlignment="1">
      <alignment horizontal="center" vertical="center" wrapText="1"/>
    </xf>
    <xf numFmtId="0" fontId="43" fillId="0" borderId="44" xfId="0" applyFont="1" applyBorder="1" applyAlignment="1">
      <alignment horizontal="center" vertical="center" wrapText="1"/>
    </xf>
    <xf numFmtId="0" fontId="43" fillId="0" borderId="45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35" fillId="0" borderId="38" xfId="0" applyFont="1" applyBorder="1" applyAlignment="1">
      <alignment horizontal="center"/>
    </xf>
    <xf numFmtId="0" fontId="35" fillId="0" borderId="27" xfId="0" applyFont="1" applyBorder="1" applyAlignment="1">
      <alignment horizontal="center"/>
    </xf>
    <xf numFmtId="0" fontId="35" fillId="0" borderId="44" xfId="0" applyFont="1" applyBorder="1" applyAlignment="1">
      <alignment horizontal="center"/>
    </xf>
    <xf numFmtId="0" fontId="43" fillId="0" borderId="48" xfId="0" applyFont="1" applyBorder="1" applyAlignment="1">
      <alignment horizontal="center"/>
    </xf>
    <xf numFmtId="0" fontId="43" fillId="0" borderId="38" xfId="0" applyFont="1" applyBorder="1" applyAlignment="1">
      <alignment horizontal="center"/>
    </xf>
    <xf numFmtId="0" fontId="43" fillId="23" borderId="38" xfId="0" applyFont="1" applyFill="1" applyBorder="1" applyAlignment="1"/>
    <xf numFmtId="0" fontId="43" fillId="0" borderId="38" xfId="0" applyFont="1" applyBorder="1" applyAlignment="1"/>
    <xf numFmtId="0" fontId="43" fillId="0" borderId="40" xfId="0" applyFont="1" applyBorder="1" applyAlignment="1"/>
    <xf numFmtId="0" fontId="35" fillId="0" borderId="48" xfId="0" applyFont="1" applyBorder="1" applyAlignment="1">
      <alignment horizontal="center"/>
    </xf>
    <xf numFmtId="0" fontId="43" fillId="0" borderId="44" xfId="0" applyFont="1" applyBorder="1" applyAlignment="1">
      <alignment horizontal="center"/>
    </xf>
    <xf numFmtId="0" fontId="43" fillId="0" borderId="8" xfId="0" applyFont="1" applyBorder="1" applyAlignment="1">
      <alignment horizontal="center"/>
    </xf>
    <xf numFmtId="0" fontId="43" fillId="24" borderId="43" xfId="0" applyFont="1" applyFill="1" applyBorder="1" applyAlignment="1">
      <alignment horizontal="center" vertical="top"/>
    </xf>
    <xf numFmtId="0" fontId="43" fillId="24" borderId="1" xfId="0" applyFont="1" applyFill="1" applyBorder="1" applyAlignment="1">
      <alignment horizontal="center" vertical="top"/>
    </xf>
    <xf numFmtId="0" fontId="43" fillId="24" borderId="43" xfId="0" applyFont="1" applyFill="1" applyBorder="1" applyAlignment="1">
      <alignment horizontal="center"/>
    </xf>
    <xf numFmtId="0" fontId="43" fillId="24" borderId="40" xfId="0" applyFont="1" applyFill="1" applyBorder="1" applyAlignment="1">
      <alignment horizontal="center"/>
    </xf>
    <xf numFmtId="0" fontId="43" fillId="24" borderId="1" xfId="0" applyFont="1" applyFill="1" applyBorder="1" applyAlignment="1">
      <alignment horizontal="center"/>
    </xf>
    <xf numFmtId="0" fontId="43" fillId="0" borderId="8" xfId="0" applyFont="1" applyBorder="1" applyAlignment="1">
      <alignment horizontal="center" vertical="center" wrapText="1"/>
    </xf>
    <xf numFmtId="0" fontId="43" fillId="0" borderId="46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top"/>
    </xf>
    <xf numFmtId="0" fontId="23" fillId="0" borderId="40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4" fontId="23" fillId="0" borderId="70" xfId="0" applyNumberFormat="1" applyFont="1" applyBorder="1" applyAlignment="1">
      <alignment horizontal="right" vertical="center"/>
    </xf>
    <xf numFmtId="4" fontId="23" fillId="0" borderId="71" xfId="0" applyNumberFormat="1" applyFont="1" applyBorder="1" applyAlignment="1">
      <alignment horizontal="right" vertical="center"/>
    </xf>
    <xf numFmtId="4" fontId="23" fillId="0" borderId="72" xfId="0" applyNumberFormat="1" applyFont="1" applyBorder="1" applyAlignment="1">
      <alignment horizontal="right" vertical="center"/>
    </xf>
    <xf numFmtId="0" fontId="23" fillId="0" borderId="70" xfId="0" applyFont="1" applyBorder="1" applyAlignment="1">
      <alignment vertical="center"/>
    </xf>
    <xf numFmtId="0" fontId="23" fillId="0" borderId="71" xfId="0" applyFont="1" applyBorder="1" applyAlignment="1">
      <alignment vertical="center"/>
    </xf>
    <xf numFmtId="0" fontId="23" fillId="0" borderId="72" xfId="0" applyFont="1" applyBorder="1" applyAlignment="1">
      <alignment vertical="center"/>
    </xf>
    <xf numFmtId="3" fontId="23" fillId="22" borderId="70" xfId="0" applyNumberFormat="1" applyFont="1" applyFill="1" applyBorder="1" applyAlignment="1">
      <alignment horizontal="right" vertical="center"/>
    </xf>
    <xf numFmtId="3" fontId="23" fillId="22" borderId="71" xfId="0" applyNumberFormat="1" applyFont="1" applyFill="1" applyBorder="1" applyAlignment="1">
      <alignment horizontal="right" vertical="center"/>
    </xf>
    <xf numFmtId="0" fontId="35" fillId="0" borderId="47" xfId="0" applyFont="1" applyBorder="1" applyAlignment="1">
      <alignment horizontal="center"/>
    </xf>
    <xf numFmtId="0" fontId="23" fillId="0" borderId="44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46" xfId="0" applyFont="1" applyBorder="1" applyAlignment="1">
      <alignment horizontal="left" vertical="center" wrapText="1"/>
    </xf>
    <xf numFmtId="0" fontId="42" fillId="23" borderId="48" xfId="0" applyFont="1" applyFill="1" applyBorder="1" applyAlignment="1">
      <alignment horizontal="center" vertical="center"/>
    </xf>
    <xf numFmtId="0" fontId="42" fillId="23" borderId="38" xfId="0" applyFont="1" applyFill="1" applyBorder="1" applyAlignment="1">
      <alignment horizontal="center" vertical="center"/>
    </xf>
    <xf numFmtId="0" fontId="43" fillId="0" borderId="44" xfId="0" applyFont="1" applyBorder="1" applyAlignment="1">
      <alignment horizontal="center" vertical="top" wrapText="1"/>
    </xf>
    <xf numFmtId="0" fontId="43" fillId="0" borderId="8" xfId="0" applyFont="1" applyBorder="1" applyAlignment="1">
      <alignment horizontal="center" vertical="top" wrapText="1"/>
    </xf>
    <xf numFmtId="0" fontId="43" fillId="0" borderId="0" xfId="0" applyFont="1" applyAlignment="1">
      <alignment horizontal="center" vertical="top"/>
    </xf>
    <xf numFmtId="0" fontId="43" fillId="0" borderId="46" xfId="0" applyFont="1" applyBorder="1" applyAlignment="1">
      <alignment horizontal="center" vertical="top"/>
    </xf>
    <xf numFmtId="0" fontId="43" fillId="0" borderId="45" xfId="0" applyFont="1" applyBorder="1" applyAlignment="1">
      <alignment horizontal="center" vertical="top"/>
    </xf>
    <xf numFmtId="0" fontId="43" fillId="0" borderId="0" xfId="0" applyFont="1" applyAlignment="1">
      <alignment horizontal="center"/>
    </xf>
    <xf numFmtId="0" fontId="43" fillId="0" borderId="46" xfId="0" applyFont="1" applyBorder="1" applyAlignment="1">
      <alignment horizontal="center"/>
    </xf>
    <xf numFmtId="0" fontId="35" fillId="0" borderId="47" xfId="0" applyFont="1" applyBorder="1" applyAlignment="1">
      <alignment horizontal="left" vertical="top" wrapText="1"/>
    </xf>
    <xf numFmtId="0" fontId="35" fillId="0" borderId="44" xfId="0" applyFont="1" applyBorder="1" applyAlignment="1">
      <alignment horizontal="left" vertical="top" wrapText="1"/>
    </xf>
    <xf numFmtId="0" fontId="35" fillId="0" borderId="48" xfId="0" applyFont="1" applyBorder="1" applyAlignment="1">
      <alignment horizontal="left" vertical="top" wrapText="1"/>
    </xf>
    <xf numFmtId="0" fontId="35" fillId="0" borderId="38" xfId="0" applyFont="1" applyBorder="1" applyAlignment="1">
      <alignment horizontal="left" vertical="top" wrapText="1"/>
    </xf>
    <xf numFmtId="0" fontId="35" fillId="0" borderId="47" xfId="0" applyFont="1" applyBorder="1" applyAlignment="1">
      <alignment vertical="top"/>
    </xf>
    <xf numFmtId="0" fontId="35" fillId="0" borderId="44" xfId="0" applyFont="1" applyBorder="1" applyAlignment="1">
      <alignment vertical="top"/>
    </xf>
    <xf numFmtId="0" fontId="43" fillId="0" borderId="47" xfId="0" applyFont="1" applyBorder="1" applyAlignment="1">
      <alignment horizontal="center" vertical="top" wrapText="1"/>
    </xf>
    <xf numFmtId="0" fontId="43" fillId="0" borderId="45" xfId="0" applyFont="1" applyBorder="1" applyAlignment="1">
      <alignment horizontal="center" vertical="top" wrapText="1"/>
    </xf>
    <xf numFmtId="0" fontId="43" fillId="0" borderId="0" xfId="0" applyFont="1" applyAlignment="1">
      <alignment horizontal="center" vertical="top" wrapText="1"/>
    </xf>
    <xf numFmtId="0" fontId="43" fillId="0" borderId="46" xfId="0" applyFont="1" applyBorder="1" applyAlignment="1">
      <alignment horizontal="center" vertical="top" wrapText="1"/>
    </xf>
    <xf numFmtId="0" fontId="43" fillId="0" borderId="48" xfId="0" applyFont="1" applyBorder="1" applyAlignment="1">
      <alignment horizontal="center" vertical="top" wrapText="1"/>
    </xf>
    <xf numFmtId="0" fontId="43" fillId="0" borderId="38" xfId="0" applyFont="1" applyBorder="1" applyAlignment="1">
      <alignment horizontal="center" vertical="top" wrapText="1"/>
    </xf>
    <xf numFmtId="0" fontId="43" fillId="0" borderId="27" xfId="0" applyFont="1" applyBorder="1" applyAlignment="1">
      <alignment horizontal="center" vertical="top" wrapText="1"/>
    </xf>
    <xf numFmtId="0" fontId="35" fillId="0" borderId="45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25" borderId="47" xfId="0" applyFont="1" applyFill="1" applyBorder="1" applyAlignment="1">
      <alignment horizontal="center"/>
    </xf>
    <xf numFmtId="0" fontId="35" fillId="25" borderId="8" xfId="0" applyFont="1" applyFill="1" applyBorder="1" applyAlignment="1">
      <alignment horizontal="center"/>
    </xf>
    <xf numFmtId="0" fontId="35" fillId="25" borderId="44" xfId="0" applyFont="1" applyFill="1" applyBorder="1" applyAlignment="1">
      <alignment horizontal="center"/>
    </xf>
    <xf numFmtId="0" fontId="42" fillId="23" borderId="48" xfId="0" applyFont="1" applyFill="1" applyBorder="1" applyAlignment="1">
      <alignment horizontal="left" vertical="center"/>
    </xf>
    <xf numFmtId="0" fontId="42" fillId="23" borderId="38" xfId="0" applyFont="1" applyFill="1" applyBorder="1" applyAlignment="1">
      <alignment horizontal="left" vertical="center"/>
    </xf>
    <xf numFmtId="0" fontId="43" fillId="0" borderId="47" xfId="0" applyFont="1" applyBorder="1" applyAlignment="1">
      <alignment horizontal="center" vertical="center"/>
    </xf>
    <xf numFmtId="0" fontId="43" fillId="0" borderId="44" xfId="0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45" xfId="0" applyFont="1" applyBorder="1" applyAlignment="1">
      <alignment horizontal="center"/>
    </xf>
    <xf numFmtId="0" fontId="43" fillId="24" borderId="1" xfId="0" applyFont="1" applyFill="1" applyBorder="1" applyAlignment="1">
      <alignment horizontal="center" vertical="center"/>
    </xf>
    <xf numFmtId="0" fontId="43" fillId="0" borderId="47" xfId="0" applyFont="1" applyBorder="1" applyAlignment="1">
      <alignment horizontal="center"/>
    </xf>
    <xf numFmtId="0" fontId="43" fillId="0" borderId="38" xfId="0" applyFont="1" applyBorder="1" applyAlignment="1">
      <alignment horizontal="center" vertical="top"/>
    </xf>
    <xf numFmtId="0" fontId="43" fillId="0" borderId="27" xfId="0" applyFont="1" applyBorder="1" applyAlignment="1">
      <alignment horizontal="center" vertical="top"/>
    </xf>
    <xf numFmtId="0" fontId="43" fillId="0" borderId="27" xfId="0" applyFont="1" applyBorder="1" applyAlignment="1">
      <alignment horizontal="center"/>
    </xf>
    <xf numFmtId="0" fontId="43" fillId="0" borderId="44" xfId="0" applyFont="1" applyBorder="1" applyAlignment="1">
      <alignment horizontal="center" vertical="top"/>
    </xf>
    <xf numFmtId="0" fontId="43" fillId="0" borderId="8" xfId="0" applyFont="1" applyBorder="1" applyAlignment="1">
      <alignment horizontal="center" vertical="top"/>
    </xf>
    <xf numFmtId="0" fontId="43" fillId="0" borderId="47" xfId="0" applyFont="1" applyBorder="1" applyAlignment="1">
      <alignment horizontal="center" vertical="top"/>
    </xf>
    <xf numFmtId="0" fontId="24" fillId="0" borderId="4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45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3" fillId="22" borderId="0" xfId="0" applyFont="1" applyFill="1" applyAlignment="1">
      <alignment horizontal="right" vertical="center"/>
    </xf>
    <xf numFmtId="0" fontId="24" fillId="0" borderId="27" xfId="0" applyFont="1" applyBorder="1" applyAlignment="1">
      <alignment horizontal="left" vertical="top"/>
    </xf>
    <xf numFmtId="0" fontId="24" fillId="0" borderId="48" xfId="0" applyFont="1" applyBorder="1" applyAlignment="1">
      <alignment horizontal="right" vertical="center"/>
    </xf>
    <xf numFmtId="0" fontId="24" fillId="0" borderId="38" xfId="0" applyFont="1" applyBorder="1" applyAlignment="1">
      <alignment horizontal="right" vertical="center"/>
    </xf>
    <xf numFmtId="0" fontId="24" fillId="0" borderId="27" xfId="0" applyFont="1" applyBorder="1" applyAlignment="1">
      <alignment horizontal="right" vertical="center"/>
    </xf>
    <xf numFmtId="0" fontId="24" fillId="0" borderId="48" xfId="0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0" fontId="24" fillId="0" borderId="27" xfId="0" applyFont="1" applyBorder="1" applyAlignment="1">
      <alignment vertical="center"/>
    </xf>
    <xf numFmtId="0" fontId="23" fillId="22" borderId="48" xfId="0" applyFont="1" applyFill="1" applyBorder="1" applyAlignment="1">
      <alignment horizontal="right" vertical="center"/>
    </xf>
    <xf numFmtId="0" fontId="23" fillId="22" borderId="38" xfId="0" applyFont="1" applyFill="1" applyBorder="1" applyAlignment="1">
      <alignment horizontal="right" vertical="center"/>
    </xf>
    <xf numFmtId="0" fontId="24" fillId="0" borderId="47" xfId="0" applyFont="1" applyBorder="1" applyAlignment="1">
      <alignment horizontal="left" vertical="top"/>
    </xf>
    <xf numFmtId="0" fontId="24" fillId="0" borderId="44" xfId="0" applyFont="1" applyBorder="1" applyAlignment="1">
      <alignment horizontal="left" vertical="top"/>
    </xf>
    <xf numFmtId="0" fontId="24" fillId="0" borderId="8" xfId="0" applyFont="1" applyBorder="1" applyAlignment="1">
      <alignment horizontal="left" vertical="top"/>
    </xf>
    <xf numFmtId="4" fontId="24" fillId="22" borderId="47" xfId="0" applyNumberFormat="1" applyFont="1" applyFill="1" applyBorder="1" applyAlignment="1">
      <alignment horizontal="right" vertical="center"/>
    </xf>
    <xf numFmtId="4" fontId="24" fillId="22" borderId="44" xfId="0" applyNumberFormat="1" applyFont="1" applyFill="1" applyBorder="1" applyAlignment="1">
      <alignment horizontal="right" vertical="center"/>
    </xf>
    <xf numFmtId="4" fontId="24" fillId="22" borderId="8" xfId="0" applyNumberFormat="1" applyFont="1" applyFill="1" applyBorder="1" applyAlignment="1">
      <alignment horizontal="right" vertical="center"/>
    </xf>
    <xf numFmtId="0" fontId="23" fillId="22" borderId="47" xfId="0" applyFont="1" applyFill="1" applyBorder="1" applyAlignment="1">
      <alignment vertical="center"/>
    </xf>
    <xf numFmtId="0" fontId="23" fillId="22" borderId="44" xfId="0" applyFont="1" applyFill="1" applyBorder="1" applyAlignment="1">
      <alignment vertical="center"/>
    </xf>
    <xf numFmtId="0" fontId="23" fillId="22" borderId="8" xfId="0" applyFont="1" applyFill="1" applyBorder="1" applyAlignment="1">
      <alignment vertical="center"/>
    </xf>
    <xf numFmtId="3" fontId="23" fillId="22" borderId="47" xfId="0" applyNumberFormat="1" applyFont="1" applyFill="1" applyBorder="1" applyAlignment="1">
      <alignment horizontal="right" vertical="center"/>
    </xf>
    <xf numFmtId="3" fontId="23" fillId="22" borderId="44" xfId="0" applyNumberFormat="1" applyFont="1" applyFill="1" applyBorder="1" applyAlignment="1">
      <alignment horizontal="right" vertical="center"/>
    </xf>
    <xf numFmtId="0" fontId="43" fillId="0" borderId="40" xfId="0" applyFont="1" applyBorder="1" applyAlignment="1">
      <alignment horizontal="left" vertical="top"/>
    </xf>
    <xf numFmtId="0" fontId="24" fillId="0" borderId="45" xfId="0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4" fillId="0" borderId="46" xfId="0" applyFont="1" applyBorder="1" applyAlignment="1">
      <alignment horizontal="right" vertical="center"/>
    </xf>
    <xf numFmtId="0" fontId="24" fillId="0" borderId="46" xfId="0" applyFont="1" applyBorder="1" applyAlignment="1">
      <alignment vertical="center"/>
    </xf>
    <xf numFmtId="0" fontId="23" fillId="22" borderId="45" xfId="0" applyFont="1" applyFill="1" applyBorder="1" applyAlignment="1">
      <alignment horizontal="right" vertical="center"/>
    </xf>
    <xf numFmtId="0" fontId="43" fillId="0" borderId="41" xfId="0" applyFont="1" applyBorder="1" applyAlignment="1">
      <alignment horizontal="left" vertical="top"/>
    </xf>
    <xf numFmtId="0" fontId="43" fillId="0" borderId="42" xfId="0" applyFont="1" applyBorder="1" applyAlignment="1">
      <alignment horizontal="left" vertical="top"/>
    </xf>
    <xf numFmtId="0" fontId="43" fillId="0" borderId="49" xfId="0" applyFont="1" applyBorder="1" applyAlignment="1">
      <alignment horizontal="left" vertical="top"/>
    </xf>
    <xf numFmtId="0" fontId="43" fillId="0" borderId="48" xfId="0" applyFont="1" applyBorder="1" applyAlignment="1">
      <alignment horizontal="center" vertical="top"/>
    </xf>
    <xf numFmtId="0" fontId="43" fillId="0" borderId="48" xfId="0" applyFont="1" applyBorder="1" applyAlignment="1">
      <alignment vertical="top"/>
    </xf>
    <xf numFmtId="0" fontId="43" fillId="0" borderId="38" xfId="0" applyFont="1" applyBorder="1" applyAlignment="1">
      <alignment vertical="top"/>
    </xf>
    <xf numFmtId="0" fontId="43" fillId="0" borderId="45" xfId="0" applyFont="1" applyBorder="1" applyAlignment="1">
      <alignment horizontal="left"/>
    </xf>
    <xf numFmtId="0" fontId="43" fillId="0" borderId="0" xfId="0" applyFont="1" applyAlignment="1">
      <alignment horizontal="left"/>
    </xf>
    <xf numFmtId="0" fontId="35" fillId="0" borderId="0" xfId="0" applyFont="1" applyAlignment="1">
      <alignment horizontal="left" vertical="top"/>
    </xf>
    <xf numFmtId="0" fontId="35" fillId="0" borderId="38" xfId="0" applyFont="1" applyBorder="1" applyAlignment="1">
      <alignment horizontal="left" vertical="top"/>
    </xf>
    <xf numFmtId="0" fontId="23" fillId="0" borderId="44" xfId="0" applyFont="1" applyBorder="1" applyAlignment="1">
      <alignment horizontal="left"/>
    </xf>
    <xf numFmtId="0" fontId="43" fillId="0" borderId="45" xfId="0" applyFont="1" applyBorder="1" applyAlignment="1">
      <alignment horizontal="left" vertical="top"/>
    </xf>
    <xf numFmtId="0" fontId="43" fillId="0" borderId="0" xfId="0" applyFont="1" applyAlignment="1">
      <alignment horizontal="left" vertical="top"/>
    </xf>
    <xf numFmtId="0" fontId="43" fillId="0" borderId="0" xfId="0" applyFont="1" applyAlignment="1">
      <alignment horizontal="left" vertical="center"/>
    </xf>
    <xf numFmtId="0" fontId="43" fillId="0" borderId="40" xfId="0" applyFont="1" applyBorder="1" applyAlignment="1">
      <alignment horizontal="center"/>
    </xf>
    <xf numFmtId="0" fontId="44" fillId="0" borderId="0" xfId="0" applyFont="1" applyAlignment="1"/>
    <xf numFmtId="0" fontId="35" fillId="0" borderId="45" xfId="0" applyFont="1" applyBorder="1" applyAlignment="1">
      <alignment horizontal="center"/>
    </xf>
    <xf numFmtId="0" fontId="35" fillId="0" borderId="46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43" fillId="0" borderId="58" xfId="0" applyFont="1" applyBorder="1" applyAlignment="1">
      <alignment horizontal="center" vertical="top"/>
    </xf>
    <xf numFmtId="0" fontId="43" fillId="0" borderId="48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43" fillId="0" borderId="27" xfId="0" applyFont="1" applyBorder="1" applyAlignment="1"/>
    <xf numFmtId="0" fontId="43" fillId="0" borderId="48" xfId="0" applyFont="1" applyBorder="1" applyAlignment="1"/>
    <xf numFmtId="0" fontId="43" fillId="0" borderId="68" xfId="0" applyFont="1" applyBorder="1" applyAlignment="1">
      <alignment horizontal="center" vertical="top"/>
    </xf>
    <xf numFmtId="0" fontId="43" fillId="0" borderId="8" xfId="0" applyFont="1" applyBorder="1" applyAlignment="1">
      <alignment horizontal="center" vertical="center"/>
    </xf>
    <xf numFmtId="0" fontId="43" fillId="0" borderId="46" xfId="0" applyFont="1" applyBorder="1" applyAlignment="1">
      <alignment horizontal="center" vertical="center"/>
    </xf>
    <xf numFmtId="0" fontId="43" fillId="0" borderId="235" xfId="0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35" fillId="0" borderId="47" xfId="0" applyFont="1" applyBorder="1" applyAlignment="1">
      <alignment wrapText="1"/>
    </xf>
    <xf numFmtId="0" fontId="35" fillId="0" borderId="44" xfId="0" applyFont="1" applyBorder="1" applyAlignment="1">
      <alignment wrapText="1"/>
    </xf>
    <xf numFmtId="0" fontId="35" fillId="0" borderId="48" xfId="0" applyFont="1" applyBorder="1" applyAlignment="1">
      <alignment wrapText="1"/>
    </xf>
    <xf numFmtId="0" fontId="35" fillId="0" borderId="38" xfId="0" applyFont="1" applyBorder="1" applyAlignment="1">
      <alignment wrapText="1"/>
    </xf>
    <xf numFmtId="0" fontId="35" fillId="0" borderId="47" xfId="0" applyFont="1" applyBorder="1" applyAlignment="1"/>
    <xf numFmtId="0" fontId="43" fillId="0" borderId="45" xfId="0" applyFont="1" applyBorder="1" applyAlignment="1"/>
    <xf numFmtId="0" fontId="43" fillId="0" borderId="0" xfId="0" applyFont="1" applyAlignment="1"/>
    <xf numFmtId="0" fontId="43" fillId="0" borderId="48" xfId="0" applyFont="1" applyBorder="1" applyAlignment="1">
      <alignment horizontal="left" vertical="top"/>
    </xf>
    <xf numFmtId="0" fontId="43" fillId="0" borderId="38" xfId="0" applyFont="1" applyBorder="1" applyAlignment="1">
      <alignment horizontal="left" vertical="top"/>
    </xf>
    <xf numFmtId="0" fontId="21" fillId="0" borderId="47" xfId="0" applyFont="1" applyBorder="1" applyAlignment="1"/>
    <xf numFmtId="0" fontId="21" fillId="0" borderId="44" xfId="0" applyFont="1" applyBorder="1" applyAlignment="1"/>
    <xf numFmtId="0" fontId="21" fillId="0" borderId="8" xfId="0" applyFont="1" applyBorder="1" applyAlignment="1"/>
    <xf numFmtId="0" fontId="24" fillId="0" borderId="45" xfId="0" applyFont="1" applyBorder="1" applyAlignment="1"/>
    <xf numFmtId="0" fontId="24" fillId="0" borderId="0" xfId="0" applyFont="1" applyAlignment="1"/>
    <xf numFmtId="0" fontId="24" fillId="0" borderId="46" xfId="0" applyFont="1" applyBorder="1" applyAlignment="1"/>
    <xf numFmtId="0" fontId="24" fillId="0" borderId="45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46" xfId="0" applyFont="1" applyBorder="1" applyAlignment="1">
      <alignment wrapText="1"/>
    </xf>
    <xf numFmtId="0" fontId="35" fillId="0" borderId="48" xfId="0" applyFont="1" applyBorder="1" applyAlignment="1"/>
    <xf numFmtId="0" fontId="35" fillId="0" borderId="27" xfId="0" applyFont="1" applyBorder="1" applyAlignment="1"/>
    <xf numFmtId="0" fontId="42" fillId="23" borderId="43" xfId="0" applyFont="1" applyFill="1" applyBorder="1" applyAlignment="1">
      <alignment horizontal="left" vertical="center"/>
    </xf>
    <xf numFmtId="0" fontId="42" fillId="23" borderId="40" xfId="0" applyFont="1" applyFill="1" applyBorder="1" applyAlignment="1">
      <alignment horizontal="left" vertical="center"/>
    </xf>
    <xf numFmtId="0" fontId="43" fillId="0" borderId="70" xfId="0" applyFont="1" applyBorder="1" applyAlignment="1">
      <alignment horizontal="right" vertical="center"/>
    </xf>
    <xf numFmtId="0" fontId="43" fillId="0" borderId="71" xfId="0" applyFont="1" applyBorder="1" applyAlignment="1">
      <alignment horizontal="right" vertical="center"/>
    </xf>
    <xf numFmtId="0" fontId="43" fillId="0" borderId="72" xfId="0" applyFont="1" applyBorder="1" applyAlignment="1">
      <alignment horizontal="right" vertical="center"/>
    </xf>
    <xf numFmtId="0" fontId="43" fillId="0" borderId="43" xfId="0" applyFont="1" applyBorder="1" applyAlignment="1">
      <alignment horizontal="right" vertical="center"/>
    </xf>
    <xf numFmtId="0" fontId="43" fillId="0" borderId="40" xfId="0" applyFont="1" applyBorder="1" applyAlignment="1">
      <alignment horizontal="right" vertical="center"/>
    </xf>
    <xf numFmtId="0" fontId="23" fillId="0" borderId="45" xfId="0" applyFont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0" fontId="23" fillId="0" borderId="46" xfId="0" applyFont="1" applyBorder="1" applyAlignment="1">
      <alignment horizontal="left" vertical="top"/>
    </xf>
    <xf numFmtId="3" fontId="43" fillId="22" borderId="47" xfId="0" applyNumberFormat="1" applyFont="1" applyFill="1" applyBorder="1" applyAlignment="1">
      <alignment horizontal="right" vertical="center"/>
    </xf>
    <xf numFmtId="3" fontId="43" fillId="22" borderId="44" xfId="0" applyNumberFormat="1" applyFont="1" applyFill="1" applyBorder="1" applyAlignment="1">
      <alignment horizontal="right" vertical="center"/>
    </xf>
    <xf numFmtId="3" fontId="43" fillId="22" borderId="8" xfId="0" applyNumberFormat="1" applyFont="1" applyFill="1" applyBorder="1" applyAlignment="1">
      <alignment horizontal="right" vertical="center"/>
    </xf>
    <xf numFmtId="0" fontId="43" fillId="22" borderId="47" xfId="0" applyFont="1" applyFill="1" applyBorder="1" applyAlignment="1">
      <alignment horizontal="right" vertical="center"/>
    </xf>
    <xf numFmtId="0" fontId="43" fillId="22" borderId="44" xfId="0" applyFont="1" applyFill="1" applyBorder="1" applyAlignment="1">
      <alignment horizontal="right" vertical="center"/>
    </xf>
    <xf numFmtId="0" fontId="43" fillId="22" borderId="8" xfId="0" applyFont="1" applyFill="1" applyBorder="1" applyAlignment="1">
      <alignment horizontal="right" vertical="center"/>
    </xf>
    <xf numFmtId="0" fontId="43" fillId="0" borderId="44" xfId="0" applyFont="1" applyBorder="1" applyAlignment="1">
      <alignment horizontal="left" vertical="top"/>
    </xf>
    <xf numFmtId="3" fontId="35" fillId="0" borderId="45" xfId="0" applyNumberFormat="1" applyFont="1" applyBorder="1" applyAlignment="1">
      <alignment horizontal="right" vertical="center"/>
    </xf>
    <xf numFmtId="3" fontId="35" fillId="0" borderId="0" xfId="0" applyNumberFormat="1" applyFont="1" applyAlignment="1">
      <alignment horizontal="right" vertical="center"/>
    </xf>
    <xf numFmtId="3" fontId="35" fillId="0" borderId="46" xfId="0" applyNumberFormat="1" applyFont="1" applyBorder="1" applyAlignment="1">
      <alignment horizontal="right" vertical="center"/>
    </xf>
    <xf numFmtId="0" fontId="35" fillId="0" borderId="45" xfId="0" applyFont="1" applyBorder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35" fillId="0" borderId="46" xfId="0" applyFont="1" applyBorder="1" applyAlignment="1">
      <alignment horizontal="right" vertical="center"/>
    </xf>
    <xf numFmtId="0" fontId="43" fillId="0" borderId="27" xfId="0" applyFont="1" applyBorder="1" applyAlignment="1">
      <alignment horizontal="left" vertical="top"/>
    </xf>
    <xf numFmtId="0" fontId="35" fillId="0" borderId="48" xfId="0" applyFont="1" applyBorder="1" applyAlignment="1">
      <alignment horizontal="right" vertical="center"/>
    </xf>
    <xf numFmtId="0" fontId="35" fillId="0" borderId="38" xfId="0" applyFont="1" applyBorder="1" applyAlignment="1">
      <alignment horizontal="right" vertical="center"/>
    </xf>
    <xf numFmtId="0" fontId="35" fillId="0" borderId="27" xfId="0" applyFont="1" applyBorder="1" applyAlignment="1">
      <alignment horizontal="right" vertical="center"/>
    </xf>
    <xf numFmtId="0" fontId="43" fillId="0" borderId="43" xfId="0" applyFont="1" applyBorder="1" applyAlignment="1">
      <alignment horizontal="center" vertical="top"/>
    </xf>
    <xf numFmtId="0" fontId="43" fillId="0" borderId="40" xfId="0" applyFont="1" applyBorder="1" applyAlignment="1">
      <alignment horizontal="center" vertical="top"/>
    </xf>
    <xf numFmtId="0" fontId="43" fillId="0" borderId="1" xfId="0" applyFont="1" applyBorder="1" applyAlignment="1">
      <alignment horizontal="center" vertical="top"/>
    </xf>
    <xf numFmtId="3" fontId="43" fillId="0" borderId="70" xfId="0" applyNumberFormat="1" applyFont="1" applyBorder="1" applyAlignment="1">
      <alignment horizontal="right" vertical="center"/>
    </xf>
    <xf numFmtId="3" fontId="43" fillId="0" borderId="71" xfId="0" applyNumberFormat="1" applyFont="1" applyBorder="1" applyAlignment="1">
      <alignment horizontal="right" vertical="center"/>
    </xf>
    <xf numFmtId="3" fontId="43" fillId="0" borderId="72" xfId="0" applyNumberFormat="1" applyFont="1" applyBorder="1" applyAlignment="1">
      <alignment horizontal="right" vertical="center"/>
    </xf>
    <xf numFmtId="0" fontId="35" fillId="0" borderId="45" xfId="0" applyFont="1" applyBorder="1" applyAlignment="1"/>
    <xf numFmtId="0" fontId="23" fillId="24" borderId="43" xfId="0" applyFont="1" applyFill="1" applyBorder="1" applyAlignment="1">
      <alignment horizontal="center"/>
    </xf>
    <xf numFmtId="0" fontId="23" fillId="24" borderId="40" xfId="0" applyFont="1" applyFill="1" applyBorder="1" applyAlignment="1">
      <alignment horizontal="center"/>
    </xf>
    <xf numFmtId="0" fontId="23" fillId="24" borderId="1" xfId="0" applyFont="1" applyFill="1" applyBorder="1" applyAlignment="1">
      <alignment horizontal="center"/>
    </xf>
    <xf numFmtId="0" fontId="24" fillId="0" borderId="0" xfId="0" applyFont="1" applyAlignment="1">
      <alignment horizontal="left" vertical="top" wrapText="1"/>
    </xf>
    <xf numFmtId="0" fontId="24" fillId="0" borderId="46" xfId="0" applyFont="1" applyBorder="1" applyAlignment="1">
      <alignment horizontal="left" vertical="top" wrapText="1"/>
    </xf>
    <xf numFmtId="0" fontId="45" fillId="0" borderId="45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3" fillId="0" borderId="47" xfId="0" applyFont="1" applyBorder="1" applyAlignment="1">
      <alignment horizontal="left" vertical="top" wrapText="1"/>
    </xf>
    <xf numFmtId="0" fontId="43" fillId="0" borderId="44" xfId="0" applyFont="1" applyBorder="1" applyAlignment="1">
      <alignment horizontal="left" vertical="top" wrapText="1"/>
    </xf>
    <xf numFmtId="0" fontId="43" fillId="0" borderId="48" xfId="0" applyFont="1" applyBorder="1" applyAlignment="1">
      <alignment horizontal="left" vertical="top" wrapText="1"/>
    </xf>
    <xf numFmtId="0" fontId="43" fillId="0" borderId="38" xfId="0" applyFont="1" applyBorder="1" applyAlignment="1">
      <alignment horizontal="left" vertical="top" wrapText="1"/>
    </xf>
    <xf numFmtId="0" fontId="43" fillId="0" borderId="47" xfId="0" applyFont="1" applyBorder="1" applyAlignment="1">
      <alignment vertical="top"/>
    </xf>
    <xf numFmtId="0" fontId="43" fillId="0" borderId="44" xfId="0" applyFont="1" applyBorder="1" applyAlignment="1">
      <alignment vertical="top"/>
    </xf>
    <xf numFmtId="0" fontId="43" fillId="0" borderId="45" xfId="0" applyFont="1" applyBorder="1" applyAlignment="1">
      <alignment vertical="top"/>
    </xf>
    <xf numFmtId="0" fontId="43" fillId="0" borderId="0" xfId="0" applyFont="1" applyAlignment="1">
      <alignment vertical="top"/>
    </xf>
    <xf numFmtId="0" fontId="23" fillId="24" borderId="47" xfId="0" applyFont="1" applyFill="1" applyBorder="1" applyAlignment="1">
      <alignment horizontal="center" vertical="center"/>
    </xf>
    <xf numFmtId="0" fontId="23" fillId="24" borderId="44" xfId="0" applyFont="1" applyFill="1" applyBorder="1" applyAlignment="1">
      <alignment horizontal="center" vertical="center"/>
    </xf>
    <xf numFmtId="0" fontId="23" fillId="24" borderId="8" xfId="0" applyFont="1" applyFill="1" applyBorder="1" applyAlignment="1">
      <alignment horizontal="center" vertical="center"/>
    </xf>
    <xf numFmtId="0" fontId="23" fillId="24" borderId="48" xfId="0" applyFont="1" applyFill="1" applyBorder="1" applyAlignment="1">
      <alignment horizontal="center" vertical="center"/>
    </xf>
    <xf numFmtId="0" fontId="23" fillId="24" borderId="38" xfId="0" applyFont="1" applyFill="1" applyBorder="1" applyAlignment="1">
      <alignment horizontal="center" vertical="center"/>
    </xf>
    <xf numFmtId="0" fontId="23" fillId="24" borderId="27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 wrapText="1"/>
    </xf>
    <xf numFmtId="0" fontId="23" fillId="24" borderId="42" xfId="0" applyFont="1" applyFill="1" applyBorder="1" applyAlignment="1">
      <alignment horizontal="center" vertical="center" wrapText="1"/>
    </xf>
    <xf numFmtId="0" fontId="23" fillId="24" borderId="41" xfId="0" applyFont="1" applyFill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23" fillId="24" borderId="43" xfId="0" applyFont="1" applyFill="1" applyBorder="1" applyAlignment="1">
      <alignment horizontal="center" vertical="center"/>
    </xf>
    <xf numFmtId="0" fontId="23" fillId="24" borderId="40" xfId="0" applyFont="1" applyFill="1" applyBorder="1" applyAlignment="1">
      <alignment horizontal="center" vertical="center"/>
    </xf>
    <xf numFmtId="0" fontId="43" fillId="0" borderId="8" xfId="0" applyFont="1" applyBorder="1" applyAlignment="1">
      <alignment horizontal="left" vertical="top" wrapText="1"/>
    </xf>
    <xf numFmtId="0" fontId="21" fillId="0" borderId="48" xfId="0" applyFont="1" applyBorder="1" applyAlignment="1">
      <alignment horizontal="left" vertical="top"/>
    </xf>
    <xf numFmtId="0" fontId="21" fillId="0" borderId="38" xfId="0" applyFont="1" applyBorder="1" applyAlignment="1">
      <alignment horizontal="left" vertical="top"/>
    </xf>
    <xf numFmtId="0" fontId="21" fillId="0" borderId="27" xfId="0" applyFont="1" applyBorder="1" applyAlignment="1">
      <alignment horizontal="left" vertical="top"/>
    </xf>
    <xf numFmtId="0" fontId="23" fillId="0" borderId="47" xfId="0" applyFont="1" applyBorder="1" applyAlignment="1">
      <alignment horizontal="left" vertical="top"/>
    </xf>
    <xf numFmtId="0" fontId="23" fillId="0" borderId="44" xfId="0" applyFont="1" applyBorder="1" applyAlignment="1">
      <alignment horizontal="left" vertical="top"/>
    </xf>
    <xf numFmtId="0" fontId="23" fillId="0" borderId="8" xfId="0" applyFont="1" applyBorder="1" applyAlignment="1">
      <alignment horizontal="left" vertical="top"/>
    </xf>
    <xf numFmtId="0" fontId="43" fillId="0" borderId="47" xfId="0" applyFont="1" applyBorder="1" applyAlignment="1">
      <alignment horizontal="left" vertical="top"/>
    </xf>
    <xf numFmtId="0" fontId="35" fillId="0" borderId="293" xfId="0" applyFont="1" applyBorder="1" applyAlignment="1"/>
    <xf numFmtId="0" fontId="35" fillId="0" borderId="81" xfId="0" applyFont="1" applyBorder="1" applyAlignment="1">
      <alignment horizontal="left" wrapText="1"/>
    </xf>
    <xf numFmtId="0" fontId="35" fillId="0" borderId="8" xfId="0" applyFont="1" applyBorder="1" applyAlignment="1">
      <alignment horizontal="left" wrapText="1"/>
    </xf>
    <xf numFmtId="0" fontId="35" fillId="0" borderId="83" xfId="0" applyFont="1" applyBorder="1" applyAlignment="1">
      <alignment horizontal="left" wrapText="1"/>
    </xf>
    <xf numFmtId="0" fontId="35" fillId="0" borderId="27" xfId="0" applyFont="1" applyBorder="1" applyAlignment="1">
      <alignment horizontal="left" wrapText="1"/>
    </xf>
    <xf numFmtId="0" fontId="35" fillId="0" borderId="18" xfId="0" applyFont="1" applyBorder="1" applyAlignment="1"/>
    <xf numFmtId="0" fontId="43" fillId="24" borderId="32" xfId="0" applyFont="1" applyFill="1" applyBorder="1" applyAlignment="1">
      <alignment horizontal="center"/>
    </xf>
    <xf numFmtId="0" fontId="35" fillId="0" borderId="81" xfId="0" applyFont="1" applyBorder="1" applyAlignment="1">
      <alignment horizontal="center"/>
    </xf>
    <xf numFmtId="0" fontId="24" fillId="0" borderId="32" xfId="0" applyFont="1" applyBorder="1" applyAlignment="1">
      <alignment horizontal="left" vertical="top"/>
    </xf>
    <xf numFmtId="0" fontId="24" fillId="0" borderId="40" xfId="0" applyFont="1" applyBorder="1" applyAlignment="1">
      <alignment horizontal="left" vertical="top"/>
    </xf>
    <xf numFmtId="0" fontId="24" fillId="0" borderId="1" xfId="0" applyFont="1" applyBorder="1" applyAlignment="1">
      <alignment horizontal="left" vertical="top"/>
    </xf>
    <xf numFmtId="0" fontId="24" fillId="0" borderId="32" xfId="0" applyFont="1" applyBorder="1" applyAlignment="1">
      <alignment horizontal="left" vertical="top" wrapText="1"/>
    </xf>
    <xf numFmtId="0" fontId="24" fillId="0" borderId="40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23" fillId="28" borderId="81" xfId="0" applyFont="1" applyFill="1" applyBorder="1" applyAlignment="1">
      <alignment horizontal="left" vertical="center" wrapText="1"/>
    </xf>
    <xf numFmtId="0" fontId="23" fillId="28" borderId="44" xfId="0" applyFont="1" applyFill="1" applyBorder="1" applyAlignment="1">
      <alignment horizontal="left" vertical="center" wrapText="1"/>
    </xf>
    <xf numFmtId="0" fontId="23" fillId="28" borderId="8" xfId="0" applyFont="1" applyFill="1" applyBorder="1" applyAlignment="1">
      <alignment horizontal="left" vertical="center" wrapText="1"/>
    </xf>
    <xf numFmtId="0" fontId="23" fillId="28" borderId="83" xfId="0" applyFont="1" applyFill="1" applyBorder="1" applyAlignment="1">
      <alignment horizontal="left" vertical="center" wrapText="1"/>
    </xf>
    <xf numFmtId="0" fontId="23" fillId="28" borderId="38" xfId="0" applyFont="1" applyFill="1" applyBorder="1" applyAlignment="1">
      <alignment horizontal="left" vertical="center" wrapText="1"/>
    </xf>
    <xf numFmtId="0" fontId="23" fillId="28" borderId="27" xfId="0" applyFont="1" applyFill="1" applyBorder="1" applyAlignment="1">
      <alignment horizontal="left" vertical="center" wrapText="1"/>
    </xf>
    <xf numFmtId="0" fontId="35" fillId="28" borderId="41" xfId="0" applyFont="1" applyFill="1" applyBorder="1" applyAlignment="1">
      <alignment horizontal="left" vertical="center"/>
    </xf>
    <xf numFmtId="0" fontId="35" fillId="28" borderId="42" xfId="0" applyFont="1" applyFill="1" applyBorder="1" applyAlignment="1">
      <alignment horizontal="left" vertical="center"/>
    </xf>
    <xf numFmtId="0" fontId="35" fillId="28" borderId="41" xfId="0" applyFont="1" applyFill="1" applyBorder="1" applyAlignment="1">
      <alignment horizontal="center" vertical="center"/>
    </xf>
    <xf numFmtId="0" fontId="35" fillId="28" borderId="42" xfId="0" applyFont="1" applyFill="1" applyBorder="1" applyAlignment="1">
      <alignment horizontal="center" vertical="center"/>
    </xf>
    <xf numFmtId="0" fontId="43" fillId="28" borderId="80" xfId="0" applyFont="1" applyFill="1" applyBorder="1" applyAlignment="1">
      <alignment horizontal="center" vertical="center"/>
    </xf>
    <xf numFmtId="0" fontId="43" fillId="28" borderId="87" xfId="0" applyFont="1" applyFill="1" applyBorder="1" applyAlignment="1">
      <alignment horizontal="center" vertical="center"/>
    </xf>
    <xf numFmtId="0" fontId="42" fillId="23" borderId="83" xfId="0" applyFont="1" applyFill="1" applyBorder="1" applyAlignment="1">
      <alignment horizontal="center" vertical="center"/>
    </xf>
    <xf numFmtId="0" fontId="35" fillId="0" borderId="43" xfId="0" applyFont="1" applyBorder="1" applyAlignment="1">
      <alignment horizontal="left" vertical="top" wrapText="1"/>
    </xf>
    <xf numFmtId="0" fontId="35" fillId="0" borderId="40" xfId="0" applyFont="1" applyBorder="1" applyAlignment="1">
      <alignment horizontal="left" vertical="top" wrapText="1"/>
    </xf>
    <xf numFmtId="0" fontId="35" fillId="0" borderId="1" xfId="0" applyFont="1" applyBorder="1" applyAlignment="1">
      <alignment horizontal="left" vertical="top" wrapText="1"/>
    </xf>
    <xf numFmtId="0" fontId="35" fillId="0" borderId="43" xfId="0" applyFont="1" applyBorder="1" applyAlignment="1">
      <alignment horizontal="center"/>
    </xf>
    <xf numFmtId="0" fontId="35" fillId="0" borderId="40" xfId="0" applyFont="1" applyBorder="1" applyAlignment="1">
      <alignment horizontal="center"/>
    </xf>
    <xf numFmtId="0" fontId="43" fillId="0" borderId="43" xfId="0" applyFont="1" applyBorder="1" applyAlignment="1">
      <alignment horizontal="left" vertical="top" wrapText="1"/>
    </xf>
    <xf numFmtId="0" fontId="43" fillId="0" borderId="40" xfId="0" applyFont="1" applyBorder="1" applyAlignment="1">
      <alignment horizontal="left" vertical="top" wrapText="1"/>
    </xf>
    <xf numFmtId="0" fontId="43" fillId="0" borderId="1" xfId="0" applyFont="1" applyBorder="1" applyAlignment="1">
      <alignment horizontal="left" vertical="top" wrapText="1"/>
    </xf>
    <xf numFmtId="0" fontId="43" fillId="0" borderId="43" xfId="0" applyFont="1" applyBorder="1" applyAlignment="1">
      <alignment horizontal="center"/>
    </xf>
    <xf numFmtId="0" fontId="35" fillId="0" borderId="48" xfId="0" applyFont="1" applyBorder="1" applyAlignment="1">
      <alignment horizontal="left" vertical="top"/>
    </xf>
    <xf numFmtId="0" fontId="35" fillId="0" borderId="27" xfId="0" applyFont="1" applyBorder="1" applyAlignment="1">
      <alignment horizontal="left" vertical="top"/>
    </xf>
    <xf numFmtId="0" fontId="43" fillId="26" borderId="83" xfId="0" applyFont="1" applyFill="1" applyBorder="1" applyAlignment="1">
      <alignment horizontal="left" vertical="top"/>
    </xf>
    <xf numFmtId="0" fontId="43" fillId="26" borderId="38" xfId="0" applyFont="1" applyFill="1" applyBorder="1" applyAlignment="1">
      <alignment horizontal="left" vertical="top"/>
    </xf>
    <xf numFmtId="0" fontId="43" fillId="26" borderId="27" xfId="0" applyFont="1" applyFill="1" applyBorder="1" applyAlignment="1">
      <alignment horizontal="left" vertical="top"/>
    </xf>
    <xf numFmtId="3" fontId="43" fillId="26" borderId="48" xfId="0" applyNumberFormat="1" applyFont="1" applyFill="1" applyBorder="1" applyAlignment="1">
      <alignment horizontal="right" vertical="center"/>
    </xf>
    <xf numFmtId="3" fontId="43" fillId="26" borderId="38" xfId="0" applyNumberFormat="1" applyFont="1" applyFill="1" applyBorder="1" applyAlignment="1">
      <alignment horizontal="right" vertical="center"/>
    </xf>
    <xf numFmtId="3" fontId="43" fillId="26" borderId="27" xfId="0" applyNumberFormat="1" applyFont="1" applyFill="1" applyBorder="1" applyAlignment="1">
      <alignment horizontal="right" vertical="center"/>
    </xf>
    <xf numFmtId="0" fontId="43" fillId="27" borderId="32" xfId="0" applyFont="1" applyFill="1" applyBorder="1" applyAlignment="1">
      <alignment horizontal="center" vertical="top"/>
    </xf>
    <xf numFmtId="0" fontId="43" fillId="27" borderId="40" xfId="0" applyFont="1" applyFill="1" applyBorder="1" applyAlignment="1">
      <alignment horizontal="center" vertical="top"/>
    </xf>
    <xf numFmtId="0" fontId="43" fillId="27" borderId="1" xfId="0" applyFont="1" applyFill="1" applyBorder="1" applyAlignment="1">
      <alignment horizontal="center" vertical="top"/>
    </xf>
    <xf numFmtId="0" fontId="43" fillId="24" borderId="32" xfId="0" applyFont="1" applyFill="1" applyBorder="1" applyAlignment="1">
      <alignment horizontal="center" vertical="top"/>
    </xf>
    <xf numFmtId="3" fontId="35" fillId="22" borderId="45" xfId="0" applyNumberFormat="1" applyFont="1" applyFill="1" applyBorder="1" applyAlignment="1">
      <alignment horizontal="right" vertical="center"/>
    </xf>
    <xf numFmtId="3" fontId="35" fillId="22" borderId="0" xfId="0" applyNumberFormat="1" applyFont="1" applyFill="1" applyAlignment="1">
      <alignment horizontal="right" vertical="center"/>
    </xf>
    <xf numFmtId="0" fontId="43" fillId="26" borderId="81" xfId="0" applyFont="1" applyFill="1" applyBorder="1" applyAlignment="1">
      <alignment horizontal="left" vertical="top"/>
    </xf>
    <xf numFmtId="0" fontId="43" fillId="26" borderId="44" xfId="0" applyFont="1" applyFill="1" applyBorder="1" applyAlignment="1">
      <alignment horizontal="left" vertical="top"/>
    </xf>
    <xf numFmtId="0" fontId="43" fillId="26" borderId="8" xfId="0" applyFont="1" applyFill="1" applyBorder="1" applyAlignment="1">
      <alignment horizontal="left" vertical="top"/>
    </xf>
    <xf numFmtId="3" fontId="43" fillId="26" borderId="47" xfId="0" applyNumberFormat="1" applyFont="1" applyFill="1" applyBorder="1" applyAlignment="1">
      <alignment horizontal="right" vertical="center"/>
    </xf>
    <xf numFmtId="3" fontId="43" fillId="26" borderId="44" xfId="0" applyNumberFormat="1" applyFont="1" applyFill="1" applyBorder="1" applyAlignment="1">
      <alignment horizontal="right" vertical="center"/>
    </xf>
    <xf numFmtId="3" fontId="43" fillId="26" borderId="8" xfId="0" applyNumberFormat="1" applyFont="1" applyFill="1" applyBorder="1" applyAlignment="1">
      <alignment horizontal="right" vertical="center"/>
    </xf>
    <xf numFmtId="0" fontId="43" fillId="26" borderId="47" xfId="0" applyFont="1" applyFill="1" applyBorder="1" applyAlignment="1">
      <alignment horizontal="right" vertical="center"/>
    </xf>
    <xf numFmtId="0" fontId="43" fillId="26" borderId="44" xfId="0" applyFont="1" applyFill="1" applyBorder="1" applyAlignment="1">
      <alignment horizontal="right" vertical="center"/>
    </xf>
    <xf numFmtId="0" fontId="43" fillId="26" borderId="8" xfId="0" applyFont="1" applyFill="1" applyBorder="1" applyAlignment="1">
      <alignment horizontal="right" vertical="center"/>
    </xf>
    <xf numFmtId="0" fontId="43" fillId="24" borderId="18" xfId="0" applyFont="1" applyFill="1" applyBorder="1" applyAlignment="1">
      <alignment horizontal="left" vertical="top"/>
    </xf>
    <xf numFmtId="0" fontId="43" fillId="24" borderId="0" xfId="0" applyFont="1" applyFill="1" applyAlignment="1">
      <alignment horizontal="left" vertical="top"/>
    </xf>
    <xf numFmtId="0" fontId="43" fillId="24" borderId="46" xfId="0" applyFont="1" applyFill="1" applyBorder="1" applyAlignment="1">
      <alignment horizontal="left" vertical="top"/>
    </xf>
    <xf numFmtId="3" fontId="43" fillId="24" borderId="45" xfId="0" applyNumberFormat="1" applyFont="1" applyFill="1" applyBorder="1" applyAlignment="1">
      <alignment horizontal="right" vertical="center"/>
    </xf>
    <xf numFmtId="3" fontId="43" fillId="24" borderId="0" xfId="0" applyNumberFormat="1" applyFont="1" applyFill="1" applyAlignment="1">
      <alignment horizontal="right" vertical="center"/>
    </xf>
    <xf numFmtId="3" fontId="43" fillId="24" borderId="46" xfId="0" applyNumberFormat="1" applyFont="1" applyFill="1" applyBorder="1" applyAlignment="1">
      <alignment horizontal="right" vertical="center"/>
    </xf>
    <xf numFmtId="0" fontId="43" fillId="24" borderId="45" xfId="0" applyFont="1" applyFill="1" applyBorder="1" applyAlignment="1">
      <alignment horizontal="right" vertical="center"/>
    </xf>
    <xf numFmtId="0" fontId="43" fillId="24" borderId="0" xfId="0" applyFont="1" applyFill="1" applyAlignment="1">
      <alignment horizontal="right" vertical="center"/>
    </xf>
    <xf numFmtId="0" fontId="43" fillId="24" borderId="46" xfId="0" applyFont="1" applyFill="1" applyBorder="1" applyAlignment="1">
      <alignment horizontal="right" vertical="center"/>
    </xf>
    <xf numFmtId="0" fontId="35" fillId="22" borderId="18" xfId="0" applyFont="1" applyFill="1" applyBorder="1" applyAlignment="1">
      <alignment horizontal="left" vertical="top"/>
    </xf>
    <xf numFmtId="0" fontId="35" fillId="22" borderId="0" xfId="0" applyFont="1" applyFill="1" applyAlignment="1">
      <alignment horizontal="left" vertical="top"/>
    </xf>
    <xf numFmtId="0" fontId="35" fillId="22" borderId="46" xfId="0" applyFont="1" applyFill="1" applyBorder="1" applyAlignment="1">
      <alignment horizontal="left" vertical="top"/>
    </xf>
    <xf numFmtId="0" fontId="43" fillId="0" borderId="77" xfId="0" applyFont="1" applyBorder="1" applyAlignment="1">
      <alignment horizontal="left" vertical="top"/>
    </xf>
    <xf numFmtId="0" fontId="43" fillId="0" borderId="40" xfId="0" applyFont="1" applyBorder="1" applyAlignment="1">
      <alignment horizontal="left"/>
    </xf>
    <xf numFmtId="0" fontId="43" fillId="0" borderId="75" xfId="0" applyFont="1" applyBorder="1" applyAlignment="1">
      <alignment horizontal="left" vertical="top"/>
    </xf>
    <xf numFmtId="0" fontId="43" fillId="0" borderId="79" xfId="0" applyFont="1" applyBorder="1" applyAlignment="1">
      <alignment horizontal="left" vertical="top"/>
    </xf>
    <xf numFmtId="0" fontId="35" fillId="0" borderId="47" xfId="0" applyFont="1" applyBorder="1" applyAlignment="1">
      <alignment horizontal="left" vertical="top"/>
    </xf>
    <xf numFmtId="0" fontId="35" fillId="0" borderId="44" xfId="0" applyFont="1" applyBorder="1" applyAlignment="1">
      <alignment horizontal="left" vertical="top"/>
    </xf>
    <xf numFmtId="0" fontId="35" fillId="0" borderId="8" xfId="0" applyFont="1" applyBorder="1" applyAlignment="1">
      <alignment horizontal="left" vertical="top"/>
    </xf>
    <xf numFmtId="0" fontId="35" fillId="0" borderId="45" xfId="0" applyFont="1" applyBorder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35" fillId="0" borderId="46" xfId="0" applyFont="1" applyBorder="1" applyAlignment="1">
      <alignment horizontal="left" vertical="top" wrapText="1"/>
    </xf>
    <xf numFmtId="0" fontId="43" fillId="0" borderId="81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35" fillId="0" borderId="46" xfId="0" applyFont="1" applyBorder="1" applyAlignment="1">
      <alignment horizontal="left" vertical="top"/>
    </xf>
    <xf numFmtId="0" fontId="35" fillId="0" borderId="45" xfId="0" applyFont="1" applyBorder="1" applyAlignment="1">
      <alignment horizontal="center" vertical="top"/>
    </xf>
    <xf numFmtId="0" fontId="35" fillId="0" borderId="46" xfId="0" applyFont="1" applyBorder="1" applyAlignment="1">
      <alignment horizontal="center" vertical="top"/>
    </xf>
    <xf numFmtId="0" fontId="35" fillId="0" borderId="45" xfId="0" applyFont="1" applyBorder="1" applyAlignment="1">
      <alignment horizontal="left"/>
    </xf>
    <xf numFmtId="0" fontId="35" fillId="0" borderId="0" xfId="0" applyFont="1" applyAlignment="1">
      <alignment horizontal="left"/>
    </xf>
    <xf numFmtId="0" fontId="35" fillId="0" borderId="46" xfId="0" applyFont="1" applyBorder="1" applyAlignment="1">
      <alignment horizontal="left"/>
    </xf>
    <xf numFmtId="0" fontId="35" fillId="0" borderId="0" xfId="0" applyFont="1" applyAlignment="1">
      <alignment horizontal="center" vertical="top"/>
    </xf>
    <xf numFmtId="0" fontId="43" fillId="24" borderId="32" xfId="0" applyFont="1" applyFill="1" applyBorder="1" applyAlignment="1">
      <alignment horizontal="center" vertical="center"/>
    </xf>
    <xf numFmtId="0" fontId="43" fillId="0" borderId="81" xfId="0" applyFont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left" vertical="top"/>
    </xf>
    <xf numFmtId="0" fontId="43" fillId="26" borderId="48" xfId="0" applyFont="1" applyFill="1" applyBorder="1" applyAlignment="1">
      <alignment horizontal="right" vertical="center"/>
    </xf>
    <xf numFmtId="0" fontId="43" fillId="26" borderId="38" xfId="0" applyFont="1" applyFill="1" applyBorder="1" applyAlignment="1">
      <alignment horizontal="right" vertical="center"/>
    </xf>
    <xf numFmtId="0" fontId="43" fillId="26" borderId="27" xfId="0" applyFont="1" applyFill="1" applyBorder="1" applyAlignment="1">
      <alignment horizontal="right" vertical="center"/>
    </xf>
    <xf numFmtId="0" fontId="43" fillId="0" borderId="73" xfId="0" applyFont="1" applyBorder="1" applyAlignment="1">
      <alignment horizontal="left"/>
    </xf>
    <xf numFmtId="0" fontId="43" fillId="0" borderId="293" xfId="0" applyFont="1" applyBorder="1" applyAlignment="1">
      <alignment horizontal="left"/>
    </xf>
    <xf numFmtId="0" fontId="43" fillId="26" borderId="18" xfId="0" applyFont="1" applyFill="1" applyBorder="1" applyAlignment="1">
      <alignment horizontal="left" vertical="top"/>
    </xf>
    <xf numFmtId="0" fontId="43" fillId="26" borderId="0" xfId="0" applyFont="1" applyFill="1" applyAlignment="1">
      <alignment horizontal="left" vertical="top"/>
    </xf>
    <xf numFmtId="0" fontId="43" fillId="26" borderId="46" xfId="0" applyFont="1" applyFill="1" applyBorder="1" applyAlignment="1">
      <alignment horizontal="left" vertical="top"/>
    </xf>
    <xf numFmtId="0" fontId="43" fillId="26" borderId="45" xfId="0" applyFont="1" applyFill="1" applyBorder="1" applyAlignment="1">
      <alignment horizontal="right" vertical="center"/>
    </xf>
    <xf numFmtId="0" fontId="43" fillId="26" borderId="0" xfId="0" applyFont="1" applyFill="1" applyAlignment="1">
      <alignment horizontal="right" vertical="center"/>
    </xf>
    <xf numFmtId="0" fontId="43" fillId="26" borderId="46" xfId="0" applyFont="1" applyFill="1" applyBorder="1" applyAlignment="1">
      <alignment horizontal="right" vertical="center"/>
    </xf>
    <xf numFmtId="3" fontId="43" fillId="27" borderId="70" xfId="0" applyNumberFormat="1" applyFont="1" applyFill="1" applyBorder="1" applyAlignment="1">
      <alignment horizontal="right" vertical="center"/>
    </xf>
    <xf numFmtId="3" fontId="43" fillId="27" borderId="71" xfId="0" applyNumberFormat="1" applyFont="1" applyFill="1" applyBorder="1" applyAlignment="1">
      <alignment horizontal="right" vertical="center"/>
    </xf>
    <xf numFmtId="3" fontId="43" fillId="27" borderId="72" xfId="0" applyNumberFormat="1" applyFont="1" applyFill="1" applyBorder="1" applyAlignment="1">
      <alignment horizontal="right" vertical="center"/>
    </xf>
    <xf numFmtId="0" fontId="43" fillId="27" borderId="70" xfId="0" applyFont="1" applyFill="1" applyBorder="1" applyAlignment="1">
      <alignment horizontal="right" vertical="center"/>
    </xf>
    <xf numFmtId="0" fontId="43" fillId="27" borderId="71" xfId="0" applyFont="1" applyFill="1" applyBorder="1" applyAlignment="1">
      <alignment horizontal="right" vertical="center"/>
    </xf>
    <xf numFmtId="0" fontId="43" fillId="27" borderId="72" xfId="0" applyFont="1" applyFill="1" applyBorder="1" applyAlignment="1">
      <alignment horizontal="right" vertical="center"/>
    </xf>
    <xf numFmtId="0" fontId="35" fillId="0" borderId="27" xfId="0" applyFont="1" applyBorder="1" applyAlignment="1">
      <alignment horizontal="left" vertical="top" wrapText="1"/>
    </xf>
    <xf numFmtId="0" fontId="35" fillId="0" borderId="48" xfId="0" applyFont="1" applyBorder="1" applyAlignment="1">
      <alignment horizontal="center" vertical="top"/>
    </xf>
    <xf numFmtId="0" fontId="35" fillId="0" borderId="27" xfId="0" applyFont="1" applyBorder="1" applyAlignment="1">
      <alignment horizontal="center" vertical="top"/>
    </xf>
    <xf numFmtId="0" fontId="35" fillId="0" borderId="48" xfId="0" applyFont="1" applyBorder="1" applyAlignment="1">
      <alignment horizontal="left" wrapText="1"/>
    </xf>
    <xf numFmtId="0" fontId="35" fillId="0" borderId="38" xfId="0" applyFont="1" applyBorder="1" applyAlignment="1">
      <alignment horizontal="left" wrapText="1"/>
    </xf>
    <xf numFmtId="0" fontId="35" fillId="0" borderId="38" xfId="0" applyFont="1" applyBorder="1" applyAlignment="1">
      <alignment horizontal="center" vertical="top"/>
    </xf>
    <xf numFmtId="0" fontId="35" fillId="0" borderId="47" xfId="0" applyFont="1" applyBorder="1" applyAlignment="1">
      <alignment horizontal="center" vertical="top"/>
    </xf>
    <xf numFmtId="0" fontId="35" fillId="0" borderId="8" xfId="0" applyFont="1" applyBorder="1" applyAlignment="1">
      <alignment horizontal="center" vertical="top"/>
    </xf>
    <xf numFmtId="0" fontId="47" fillId="0" borderId="43" xfId="0" applyFont="1" applyBorder="1" applyAlignment="1">
      <alignment horizontal="left" vertical="top" wrapText="1"/>
    </xf>
    <xf numFmtId="0" fontId="47" fillId="0" borderId="40" xfId="0" applyFont="1" applyBorder="1" applyAlignment="1">
      <alignment horizontal="left" vertical="top" wrapText="1"/>
    </xf>
    <xf numFmtId="0" fontId="47" fillId="0" borderId="1" xfId="0" applyFont="1" applyBorder="1" applyAlignment="1">
      <alignment horizontal="left" vertical="top" wrapText="1"/>
    </xf>
    <xf numFmtId="0" fontId="35" fillId="0" borderId="47" xfId="0" applyFont="1" applyBorder="1" applyAlignment="1">
      <alignment horizontal="left"/>
    </xf>
    <xf numFmtId="0" fontId="35" fillId="0" borderId="44" xfId="0" applyFont="1" applyBorder="1" applyAlignment="1">
      <alignment horizontal="left"/>
    </xf>
    <xf numFmtId="0" fontId="35" fillId="0" borderId="8" xfId="0" applyFont="1" applyBorder="1" applyAlignment="1">
      <alignment horizontal="left"/>
    </xf>
    <xf numFmtId="0" fontId="35" fillId="0" borderId="44" xfId="0" applyFont="1" applyBorder="1" applyAlignment="1">
      <alignment horizontal="center" vertical="top"/>
    </xf>
    <xf numFmtId="0" fontId="23" fillId="28" borderId="32" xfId="0" applyFont="1" applyFill="1" applyBorder="1" applyAlignment="1">
      <alignment horizontal="left" vertical="center" wrapText="1"/>
    </xf>
    <xf numFmtId="0" fontId="23" fillId="28" borderId="40" xfId="0" applyFont="1" applyFill="1" applyBorder="1" applyAlignment="1">
      <alignment horizontal="left" vertical="center" wrapText="1"/>
    </xf>
    <xf numFmtId="0" fontId="23" fillId="28" borderId="1" xfId="0" applyFont="1" applyFill="1" applyBorder="1" applyAlignment="1">
      <alignment horizontal="left" vertical="center" wrapText="1"/>
    </xf>
    <xf numFmtId="0" fontId="23" fillId="27" borderId="32" xfId="0" applyFont="1" applyFill="1" applyBorder="1" applyAlignment="1">
      <alignment horizontal="left" vertical="center" wrapText="1"/>
    </xf>
    <xf numFmtId="0" fontId="23" fillId="27" borderId="40" xfId="0" applyFont="1" applyFill="1" applyBorder="1" applyAlignment="1">
      <alignment horizontal="left" vertical="center" wrapText="1"/>
    </xf>
    <xf numFmtId="0" fontId="23" fillId="27" borderId="1" xfId="0" applyFont="1" applyFill="1" applyBorder="1" applyAlignment="1">
      <alignment horizontal="left" vertical="center" wrapText="1"/>
    </xf>
    <xf numFmtId="0" fontId="42" fillId="23" borderId="83" xfId="0" applyFont="1" applyFill="1" applyBorder="1" applyAlignment="1">
      <alignment horizontal="left" vertical="center"/>
    </xf>
    <xf numFmtId="0" fontId="43" fillId="24" borderId="81" xfId="0" applyFont="1" applyFill="1" applyBorder="1" applyAlignment="1">
      <alignment horizontal="center" vertical="center"/>
    </xf>
    <xf numFmtId="0" fontId="43" fillId="24" borderId="83" xfId="0" applyFont="1" applyFill="1" applyBorder="1" applyAlignment="1">
      <alignment horizontal="center" vertical="center"/>
    </xf>
    <xf numFmtId="0" fontId="35" fillId="0" borderId="293" xfId="0" applyFont="1" applyBorder="1" applyAlignment="1">
      <alignment horizontal="center"/>
    </xf>
    <xf numFmtId="0" fontId="35" fillId="25" borderId="84" xfId="0" applyFont="1" applyFill="1" applyBorder="1" applyAlignment="1">
      <alignment horizontal="center"/>
    </xf>
    <xf numFmtId="0" fontId="35" fillId="25" borderId="85" xfId="0" applyFont="1" applyFill="1" applyBorder="1" applyAlignment="1">
      <alignment horizontal="center"/>
    </xf>
    <xf numFmtId="0" fontId="35" fillId="25" borderId="20" xfId="0" applyFont="1" applyFill="1" applyBorder="1" applyAlignment="1">
      <alignment horizontal="center"/>
    </xf>
    <xf numFmtId="0" fontId="43" fillId="24" borderId="81" xfId="0" applyFont="1" applyFill="1" applyBorder="1" applyAlignment="1">
      <alignment horizontal="center" vertical="center" wrapText="1"/>
    </xf>
    <xf numFmtId="0" fontId="43" fillId="24" borderId="83" xfId="0" applyFont="1" applyFill="1" applyBorder="1" applyAlignment="1">
      <alignment horizontal="center" vertical="center" wrapText="1"/>
    </xf>
    <xf numFmtId="0" fontId="35" fillId="0" borderId="81" xfId="0" applyFont="1" applyBorder="1" applyAlignment="1">
      <alignment horizontal="left" vertical="top" wrapText="1"/>
    </xf>
    <xf numFmtId="0" fontId="35" fillId="0" borderId="8" xfId="0" applyFont="1" applyBorder="1" applyAlignment="1">
      <alignment horizontal="left" vertical="top" wrapText="1"/>
    </xf>
    <xf numFmtId="0" fontId="35" fillId="0" borderId="19" xfId="0" applyFont="1" applyBorder="1" applyAlignment="1">
      <alignment horizontal="left" vertical="top" wrapText="1"/>
    </xf>
    <xf numFmtId="0" fontId="35" fillId="0" borderId="85" xfId="0" applyFont="1" applyBorder="1" applyAlignment="1">
      <alignment horizontal="left" vertical="top" wrapText="1"/>
    </xf>
    <xf numFmtId="0" fontId="35" fillId="0" borderId="41" xfId="0" applyFont="1" applyBorder="1" applyAlignment="1">
      <alignment horizontal="center" vertical="top" wrapText="1"/>
    </xf>
    <xf numFmtId="0" fontId="35" fillId="0" borderId="35" xfId="0" applyFont="1" applyBorder="1" applyAlignment="1">
      <alignment horizontal="center" vertical="top" wrapText="1"/>
    </xf>
    <xf numFmtId="0" fontId="42" fillId="23" borderId="83" xfId="0" applyFont="1" applyFill="1" applyBorder="1" applyAlignment="1">
      <alignment horizontal="left"/>
    </xf>
    <xf numFmtId="0" fontId="35" fillId="0" borderId="32" xfId="0" applyFont="1" applyBorder="1" applyAlignment="1">
      <alignment horizontal="left" wrapText="1"/>
    </xf>
    <xf numFmtId="0" fontId="35" fillId="0" borderId="1" xfId="0" applyFont="1" applyBorder="1" applyAlignment="1">
      <alignment horizontal="left" wrapText="1"/>
    </xf>
    <xf numFmtId="0" fontId="35" fillId="0" borderId="83" xfId="0" applyFont="1" applyBorder="1" applyAlignment="1">
      <alignment horizontal="left" vertical="top" wrapText="1"/>
    </xf>
    <xf numFmtId="0" fontId="43" fillId="23" borderId="32" xfId="0" applyFont="1" applyFill="1" applyBorder="1" applyAlignment="1">
      <alignment horizontal="left" vertical="center"/>
    </xf>
    <xf numFmtId="0" fontId="43" fillId="23" borderId="40" xfId="0" applyFont="1" applyFill="1" applyBorder="1" applyAlignment="1">
      <alignment horizontal="left" vertical="center"/>
    </xf>
    <xf numFmtId="0" fontId="43" fillId="23" borderId="1" xfId="0" applyFont="1" applyFill="1" applyBorder="1" applyAlignment="1">
      <alignment horizontal="left" vertical="center"/>
    </xf>
    <xf numFmtId="0" fontId="24" fillId="0" borderId="43" xfId="0" applyFont="1" applyBorder="1" applyAlignment="1">
      <alignment horizontal="left" vertical="center"/>
    </xf>
    <xf numFmtId="0" fontId="24" fillId="0" borderId="40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9" fontId="35" fillId="24" borderId="80" xfId="0" applyNumberFormat="1" applyFont="1" applyFill="1" applyBorder="1" applyAlignment="1">
      <alignment horizontal="center" vertical="center"/>
    </xf>
    <xf numFmtId="9" fontId="35" fillId="24" borderId="87" xfId="0" applyNumberFormat="1" applyFont="1" applyFill="1" applyBorder="1" applyAlignment="1">
      <alignment horizontal="center" vertical="center"/>
    </xf>
    <xf numFmtId="0" fontId="24" fillId="0" borderId="43" xfId="0" applyFont="1" applyBorder="1" applyAlignment="1">
      <alignment horizontal="left" vertical="center" wrapText="1"/>
    </xf>
    <xf numFmtId="0" fontId="24" fillId="0" borderId="40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35" fillId="0" borderId="41" xfId="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35" fillId="22" borderId="41" xfId="0" applyFont="1" applyFill="1" applyBorder="1" applyAlignment="1">
      <alignment horizontal="center" vertical="center"/>
    </xf>
    <xf numFmtId="0" fontId="35" fillId="22" borderId="42" xfId="0" applyFont="1" applyFill="1" applyBorder="1" applyAlignment="1">
      <alignment horizontal="center" vertical="center"/>
    </xf>
    <xf numFmtId="0" fontId="24" fillId="0" borderId="83" xfId="0" applyFont="1" applyBorder="1" applyAlignment="1">
      <alignment horizontal="left" vertical="top" wrapText="1"/>
    </xf>
    <xf numFmtId="0" fontId="24" fillId="0" borderId="42" xfId="0" applyFont="1" applyBorder="1" applyAlignment="1">
      <alignment horizontal="left" vertical="top" wrapText="1"/>
    </xf>
    <xf numFmtId="0" fontId="35" fillId="0" borderId="41" xfId="0" applyFont="1" applyBorder="1" applyAlignment="1">
      <alignment horizontal="left" vertical="top" wrapText="1"/>
    </xf>
    <xf numFmtId="0" fontId="35" fillId="0" borderId="42" xfId="0" applyFont="1" applyBorder="1" applyAlignment="1">
      <alignment horizontal="left" vertical="top" wrapText="1"/>
    </xf>
    <xf numFmtId="9" fontId="24" fillId="0" borderId="41" xfId="0" applyNumberFormat="1" applyFont="1" applyBorder="1" applyAlignment="1">
      <alignment horizontal="center" vertical="center"/>
    </xf>
    <xf numFmtId="9" fontId="24" fillId="0" borderId="42" xfId="0" applyNumberFormat="1" applyFont="1" applyBorder="1" applyAlignment="1">
      <alignment horizontal="center" vertical="center"/>
    </xf>
    <xf numFmtId="9" fontId="35" fillId="24" borderId="41" xfId="0" applyNumberFormat="1" applyFont="1" applyFill="1" applyBorder="1" applyAlignment="1">
      <alignment horizontal="center" vertical="center"/>
    </xf>
    <xf numFmtId="9" fontId="35" fillId="24" borderId="42" xfId="0" applyNumberFormat="1" applyFont="1" applyFill="1" applyBorder="1" applyAlignment="1">
      <alignment horizontal="center" vertical="center"/>
    </xf>
    <xf numFmtId="9" fontId="35" fillId="0" borderId="41" xfId="0" applyNumberFormat="1" applyFont="1" applyBorder="1" applyAlignment="1">
      <alignment horizontal="center" vertical="center"/>
    </xf>
    <xf numFmtId="9" fontId="35" fillId="0" borderId="42" xfId="0" applyNumberFormat="1" applyFont="1" applyBorder="1" applyAlignment="1">
      <alignment horizontal="center" vertical="center"/>
    </xf>
    <xf numFmtId="0" fontId="35" fillId="0" borderId="41" xfId="0" applyFont="1" applyBorder="1" applyAlignment="1"/>
    <xf numFmtId="0" fontId="35" fillId="0" borderId="42" xfId="0" applyFont="1" applyBorder="1" applyAlignment="1"/>
    <xf numFmtId="0" fontId="24" fillId="0" borderId="41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81" xfId="0" applyFont="1" applyBorder="1" applyAlignment="1">
      <alignment horizontal="left" vertical="top" wrapText="1"/>
    </xf>
    <xf numFmtId="0" fontId="24" fillId="0" borderId="44" xfId="0" applyFont="1" applyBorder="1" applyAlignment="1">
      <alignment horizontal="left" vertical="top" wrapText="1"/>
    </xf>
    <xf numFmtId="0" fontId="24" fillId="0" borderId="8" xfId="0" applyFont="1" applyBorder="1" applyAlignment="1">
      <alignment horizontal="left" vertical="top" wrapText="1"/>
    </xf>
    <xf numFmtId="0" fontId="24" fillId="0" borderId="41" xfId="0" applyFont="1" applyBorder="1" applyAlignment="1">
      <alignment vertical="top" wrapText="1"/>
    </xf>
    <xf numFmtId="0" fontId="24" fillId="0" borderId="42" xfId="0" applyFont="1" applyBorder="1" applyAlignment="1">
      <alignment vertical="top" wrapText="1"/>
    </xf>
    <xf numFmtId="0" fontId="24" fillId="0" borderId="81" xfId="0" applyFont="1" applyBorder="1" applyAlignment="1">
      <alignment horizontal="left" vertical="top"/>
    </xf>
    <xf numFmtId="0" fontId="24" fillId="0" borderId="83" xfId="0" applyFont="1" applyBorder="1" applyAlignment="1">
      <alignment horizontal="left" vertical="top"/>
    </xf>
    <xf numFmtId="0" fontId="24" fillId="0" borderId="45" xfId="0" applyFont="1" applyBorder="1" applyAlignment="1">
      <alignment horizontal="center" vertical="top" wrapText="1"/>
    </xf>
    <xf numFmtId="0" fontId="24" fillId="0" borderId="46" xfId="0" applyFont="1" applyBorder="1" applyAlignment="1">
      <alignment horizontal="center" vertical="top" wrapText="1"/>
    </xf>
    <xf numFmtId="0" fontId="47" fillId="0" borderId="47" xfId="0" applyFont="1" applyBorder="1" applyAlignment="1">
      <alignment horizontal="left" wrapText="1"/>
    </xf>
    <xf numFmtId="0" fontId="47" fillId="0" borderId="44" xfId="0" applyFont="1" applyBorder="1" applyAlignment="1">
      <alignment horizontal="left" wrapText="1"/>
    </xf>
    <xf numFmtId="0" fontId="47" fillId="0" borderId="8" xfId="0" applyFont="1" applyBorder="1" applyAlignment="1">
      <alignment horizontal="left" wrapText="1"/>
    </xf>
    <xf numFmtId="0" fontId="47" fillId="0" borderId="48" xfId="0" applyFont="1" applyBorder="1" applyAlignment="1">
      <alignment horizontal="left" wrapText="1"/>
    </xf>
    <xf numFmtId="0" fontId="47" fillId="0" borderId="38" xfId="0" applyFont="1" applyBorder="1" applyAlignment="1">
      <alignment horizontal="left" wrapText="1"/>
    </xf>
    <xf numFmtId="0" fontId="47" fillId="0" borderId="27" xfId="0" applyFont="1" applyBorder="1" applyAlignment="1">
      <alignment horizontal="left" wrapText="1"/>
    </xf>
    <xf numFmtId="3" fontId="35" fillId="22" borderId="48" xfId="0" applyNumberFormat="1" applyFont="1" applyFill="1" applyBorder="1" applyAlignment="1">
      <alignment horizontal="right" vertical="center"/>
    </xf>
    <xf numFmtId="3" fontId="35" fillId="22" borderId="38" xfId="0" applyNumberFormat="1" applyFont="1" applyFill="1" applyBorder="1" applyAlignment="1">
      <alignment horizontal="right" vertical="center"/>
    </xf>
    <xf numFmtId="3" fontId="35" fillId="22" borderId="27" xfId="0" applyNumberFormat="1" applyFont="1" applyFill="1" applyBorder="1" applyAlignment="1">
      <alignment horizontal="right" vertical="center"/>
    </xf>
    <xf numFmtId="0" fontId="35" fillId="22" borderId="83" xfId="0" applyFont="1" applyFill="1" applyBorder="1" applyAlignment="1">
      <alignment horizontal="left" vertical="top"/>
    </xf>
    <xf numFmtId="0" fontId="35" fillId="22" borderId="38" xfId="0" applyFont="1" applyFill="1" applyBorder="1" applyAlignment="1">
      <alignment horizontal="left" vertical="top"/>
    </xf>
    <xf numFmtId="0" fontId="35" fillId="22" borderId="27" xfId="0" applyFont="1" applyFill="1" applyBorder="1" applyAlignment="1">
      <alignment horizontal="left" vertical="top"/>
    </xf>
    <xf numFmtId="0" fontId="43" fillId="26" borderId="47" xfId="0" applyFont="1" applyFill="1" applyBorder="1" applyAlignment="1">
      <alignment horizontal="center"/>
    </xf>
    <xf numFmtId="0" fontId="43" fillId="26" borderId="44" xfId="0" applyFont="1" applyFill="1" applyBorder="1" applyAlignment="1">
      <alignment horizontal="center"/>
    </xf>
    <xf numFmtId="0" fontId="43" fillId="26" borderId="8" xfId="0" applyFont="1" applyFill="1" applyBorder="1" applyAlignment="1">
      <alignment horizontal="center"/>
    </xf>
    <xf numFmtId="0" fontId="35" fillId="22" borderId="48" xfId="0" applyFont="1" applyFill="1" applyBorder="1" applyAlignment="1">
      <alignment horizontal="right" vertical="center"/>
    </xf>
    <xf numFmtId="0" fontId="35" fillId="22" borderId="38" xfId="0" applyFont="1" applyFill="1" applyBorder="1" applyAlignment="1">
      <alignment horizontal="right" vertical="center"/>
    </xf>
    <xf numFmtId="0" fontId="35" fillId="22" borderId="27" xfId="0" applyFont="1" applyFill="1" applyBorder="1" applyAlignment="1">
      <alignment horizontal="right" vertical="center"/>
    </xf>
    <xf numFmtId="3" fontId="43" fillId="26" borderId="47" xfId="0" applyNumberFormat="1" applyFont="1" applyFill="1" applyBorder="1" applyAlignment="1">
      <alignment horizontal="center"/>
    </xf>
    <xf numFmtId="3" fontId="43" fillId="26" borderId="44" xfId="0" applyNumberFormat="1" applyFont="1" applyFill="1" applyBorder="1" applyAlignment="1">
      <alignment horizontal="center"/>
    </xf>
    <xf numFmtId="3" fontId="43" fillId="26" borderId="8" xfId="0" applyNumberFormat="1" applyFont="1" applyFill="1" applyBorder="1" applyAlignment="1">
      <alignment horizontal="center"/>
    </xf>
    <xf numFmtId="0" fontId="35" fillId="24" borderId="18" xfId="0" applyFont="1" applyFill="1" applyBorder="1" applyAlignment="1">
      <alignment horizontal="left" vertical="top"/>
    </xf>
    <xf numFmtId="0" fontId="35" fillId="24" borderId="0" xfId="0" applyFont="1" applyFill="1" applyAlignment="1">
      <alignment horizontal="left" vertical="top"/>
    </xf>
    <xf numFmtId="0" fontId="35" fillId="24" borderId="46" xfId="0" applyFont="1" applyFill="1" applyBorder="1" applyAlignment="1">
      <alignment horizontal="left" vertical="top"/>
    </xf>
    <xf numFmtId="0" fontId="43" fillId="24" borderId="45" xfId="0" applyFont="1" applyFill="1" applyBorder="1" applyAlignment="1">
      <alignment vertical="center"/>
    </xf>
    <xf numFmtId="0" fontId="43" fillId="24" borderId="0" xfId="0" applyFont="1" applyFill="1" applyAlignment="1">
      <alignment vertical="center"/>
    </xf>
    <xf numFmtId="0" fontId="43" fillId="24" borderId="46" xfId="0" applyFont="1" applyFill="1" applyBorder="1" applyAlignment="1">
      <alignment vertical="center"/>
    </xf>
    <xf numFmtId="0" fontId="35" fillId="0" borderId="18" xfId="0" applyFont="1" applyBorder="1" applyAlignment="1">
      <alignment horizontal="left" vertical="top"/>
    </xf>
    <xf numFmtId="0" fontId="35" fillId="0" borderId="45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5" fillId="0" borderId="46" xfId="0" applyFont="1" applyBorder="1" applyAlignment="1">
      <alignment vertical="center"/>
    </xf>
    <xf numFmtId="0" fontId="35" fillId="22" borderId="48" xfId="0" applyFont="1" applyFill="1" applyBorder="1" applyAlignment="1">
      <alignment vertical="center"/>
    </xf>
    <xf numFmtId="0" fontId="35" fillId="22" borderId="38" xfId="0" applyFont="1" applyFill="1" applyBorder="1" applyAlignment="1">
      <alignment vertical="center"/>
    </xf>
    <xf numFmtId="0" fontId="35" fillId="22" borderId="27" xfId="0" applyFont="1" applyFill="1" applyBorder="1" applyAlignment="1">
      <alignment vertical="center"/>
    </xf>
    <xf numFmtId="3" fontId="43" fillId="27" borderId="70" xfId="0" applyNumberFormat="1" applyFont="1" applyFill="1" applyBorder="1" applyAlignment="1">
      <alignment horizontal="center" vertical="center"/>
    </xf>
    <xf numFmtId="3" fontId="43" fillId="27" borderId="71" xfId="0" applyNumberFormat="1" applyFont="1" applyFill="1" applyBorder="1" applyAlignment="1">
      <alignment horizontal="center" vertical="center"/>
    </xf>
    <xf numFmtId="3" fontId="43" fillId="22" borderId="48" xfId="0" applyNumberFormat="1" applyFont="1" applyFill="1" applyBorder="1" applyAlignment="1">
      <alignment horizontal="right" vertical="center"/>
    </xf>
    <xf numFmtId="3" fontId="43" fillId="22" borderId="38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/>
    <xf numFmtId="0" fontId="32" fillId="24" borderId="47" xfId="0" applyFont="1" applyFill="1" applyBorder="1" applyAlignment="1">
      <alignment horizontal="center" vertical="center" wrapText="1"/>
    </xf>
    <xf numFmtId="0" fontId="32" fillId="24" borderId="8" xfId="0" applyFont="1" applyFill="1" applyBorder="1" applyAlignment="1">
      <alignment horizontal="center" vertical="center" wrapText="1"/>
    </xf>
    <xf numFmtId="0" fontId="32" fillId="24" borderId="48" xfId="0" applyFont="1" applyFill="1" applyBorder="1" applyAlignment="1">
      <alignment horizontal="center" vertical="center" wrapText="1"/>
    </xf>
    <xf numFmtId="0" fontId="32" fillId="24" borderId="27" xfId="0" applyFont="1" applyFill="1" applyBorder="1" applyAlignment="1">
      <alignment horizontal="center" vertical="center" wrapText="1"/>
    </xf>
    <xf numFmtId="0" fontId="32" fillId="25" borderId="47" xfId="0" applyFont="1" applyFill="1" applyBorder="1" applyAlignment="1">
      <alignment horizontal="center" vertical="center"/>
    </xf>
    <xf numFmtId="0" fontId="32" fillId="25" borderId="8" xfId="0" applyFont="1" applyFill="1" applyBorder="1" applyAlignment="1">
      <alignment horizontal="center" vertical="center"/>
    </xf>
    <xf numFmtId="0" fontId="32" fillId="25" borderId="48" xfId="0" applyFont="1" applyFill="1" applyBorder="1" applyAlignment="1">
      <alignment horizontal="center" vertical="center"/>
    </xf>
    <xf numFmtId="0" fontId="32" fillId="25" borderId="27" xfId="0" applyFont="1" applyFill="1" applyBorder="1" applyAlignment="1">
      <alignment horizontal="center" vertical="center"/>
    </xf>
    <xf numFmtId="0" fontId="32" fillId="25" borderId="44" xfId="0" applyFont="1" applyFill="1" applyBorder="1" applyAlignment="1">
      <alignment horizontal="center" vertical="center"/>
    </xf>
    <xf numFmtId="0" fontId="32" fillId="25" borderId="38" xfId="0" applyFont="1" applyFill="1" applyBorder="1" applyAlignment="1">
      <alignment horizontal="center" vertical="center"/>
    </xf>
    <xf numFmtId="0" fontId="33" fillId="0" borderId="44" xfId="0" applyFont="1" applyBorder="1" applyAlignment="1"/>
    <xf numFmtId="0" fontId="33" fillId="0" borderId="47" xfId="0" applyFont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33" fillId="25" borderId="47" xfId="0" applyFont="1" applyFill="1" applyBorder="1" applyAlignment="1">
      <alignment horizontal="center"/>
    </xf>
    <xf numFmtId="0" fontId="33" fillId="25" borderId="8" xfId="0" applyFont="1" applyFill="1" applyBorder="1" applyAlignment="1">
      <alignment horizontal="center"/>
    </xf>
    <xf numFmtId="0" fontId="33" fillId="25" borderId="44" xfId="0" applyFont="1" applyFill="1" applyBorder="1" applyAlignment="1">
      <alignment horizontal="center"/>
    </xf>
    <xf numFmtId="0" fontId="33" fillId="0" borderId="45" xfId="0" applyFont="1" applyBorder="1" applyAlignment="1">
      <alignment horizontal="center"/>
    </xf>
    <xf numFmtId="0" fontId="33" fillId="0" borderId="46" xfId="0" applyFont="1" applyBorder="1" applyAlignment="1">
      <alignment horizontal="center"/>
    </xf>
    <xf numFmtId="0" fontId="32" fillId="0" borderId="0" xfId="0" applyFont="1" applyAlignment="1"/>
    <xf numFmtId="0" fontId="32" fillId="0" borderId="40" xfId="0" applyFont="1" applyBorder="1" applyAlignment="1"/>
    <xf numFmtId="0" fontId="32" fillId="0" borderId="47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3" fillId="0" borderId="38" xfId="0" applyFont="1" applyBorder="1" applyAlignment="1"/>
    <xf numFmtId="0" fontId="32" fillId="0" borderId="45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 vertical="top"/>
    </xf>
    <xf numFmtId="0" fontId="31" fillId="0" borderId="47" xfId="0" applyFont="1" applyBorder="1" applyAlignment="1">
      <alignment horizontal="left"/>
    </xf>
    <xf numFmtId="0" fontId="31" fillId="0" borderId="44" xfId="0" applyFont="1" applyBorder="1" applyAlignment="1">
      <alignment horizontal="left"/>
    </xf>
    <xf numFmtId="0" fontId="32" fillId="0" borderId="45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46" xfId="0" applyFont="1" applyBorder="1" applyAlignment="1">
      <alignment horizontal="center"/>
    </xf>
    <xf numFmtId="0" fontId="32" fillId="0" borderId="0" xfId="0" applyFont="1" applyAlignment="1">
      <alignment horizontal="left" vertical="center"/>
    </xf>
    <xf numFmtId="0" fontId="48" fillId="0" borderId="40" xfId="0" applyFont="1" applyBorder="1" applyAlignment="1">
      <alignment horizontal="center"/>
    </xf>
    <xf numFmtId="0" fontId="32" fillId="0" borderId="41" xfId="0" applyFont="1" applyBorder="1" applyAlignment="1">
      <alignment horizontal="left" vertical="top"/>
    </xf>
    <xf numFmtId="0" fontId="32" fillId="0" borderId="42" xfId="0" applyFont="1" applyBorder="1" applyAlignment="1">
      <alignment horizontal="left" vertical="top"/>
    </xf>
    <xf numFmtId="0" fontId="32" fillId="0" borderId="44" xfId="0" applyFont="1" applyBorder="1" applyAlignment="1">
      <alignment horizontal="center" vertical="top"/>
    </xf>
    <xf numFmtId="0" fontId="32" fillId="0" borderId="38" xfId="0" applyFont="1" applyBorder="1" applyAlignment="1">
      <alignment horizontal="center" vertical="top"/>
    </xf>
    <xf numFmtId="0" fontId="32" fillId="0" borderId="38" xfId="0" applyFont="1" applyBorder="1" applyAlignment="1">
      <alignment horizontal="center" vertical="top" wrapText="1"/>
    </xf>
    <xf numFmtId="0" fontId="32" fillId="0" borderId="46" xfId="0" applyFont="1" applyBorder="1" applyAlignment="1">
      <alignment horizontal="left" vertical="top"/>
    </xf>
    <xf numFmtId="0" fontId="33" fillId="0" borderId="45" xfId="0" applyFont="1" applyBorder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3" fillId="0" borderId="46" xfId="0" applyFont="1" applyBorder="1" applyAlignment="1">
      <alignment horizontal="right" vertical="center"/>
    </xf>
    <xf numFmtId="0" fontId="32" fillId="0" borderId="27" xfId="0" applyFont="1" applyBorder="1" applyAlignment="1">
      <alignment horizontal="left" vertical="top"/>
    </xf>
    <xf numFmtId="0" fontId="33" fillId="0" borderId="48" xfId="0" applyFont="1" applyBorder="1" applyAlignment="1">
      <alignment horizontal="right" vertical="center"/>
    </xf>
    <xf numFmtId="0" fontId="33" fillId="0" borderId="38" xfId="0" applyFont="1" applyBorder="1" applyAlignment="1">
      <alignment horizontal="right" vertical="center"/>
    </xf>
    <xf numFmtId="0" fontId="33" fillId="0" borderId="27" xfId="0" applyFont="1" applyBorder="1" applyAlignment="1">
      <alignment horizontal="right" vertical="center"/>
    </xf>
    <xf numFmtId="0" fontId="32" fillId="24" borderId="43" xfId="0" applyFont="1" applyFill="1" applyBorder="1" applyAlignment="1">
      <alignment horizontal="center"/>
    </xf>
    <xf numFmtId="0" fontId="32" fillId="24" borderId="40" xfId="0" applyFont="1" applyFill="1" applyBorder="1" applyAlignment="1">
      <alignment horizontal="center"/>
    </xf>
    <xf numFmtId="0" fontId="32" fillId="24" borderId="1" xfId="0" applyFont="1" applyFill="1" applyBorder="1" applyAlignment="1">
      <alignment horizontal="center"/>
    </xf>
    <xf numFmtId="0" fontId="32" fillId="0" borderId="44" xfId="0" applyFont="1" applyBorder="1" applyAlignment="1">
      <alignment horizontal="left" vertical="top"/>
    </xf>
    <xf numFmtId="0" fontId="32" fillId="0" borderId="8" xfId="0" applyFont="1" applyBorder="1" applyAlignment="1">
      <alignment horizontal="left" vertical="top"/>
    </xf>
    <xf numFmtId="3" fontId="32" fillId="22" borderId="47" xfId="0" applyNumberFormat="1" applyFont="1" applyFill="1" applyBorder="1" applyAlignment="1">
      <alignment horizontal="right" vertical="center"/>
    </xf>
    <xf numFmtId="3" fontId="32" fillId="22" borderId="44" xfId="0" applyNumberFormat="1" applyFont="1" applyFill="1" applyBorder="1" applyAlignment="1">
      <alignment horizontal="right" vertical="center"/>
    </xf>
    <xf numFmtId="3" fontId="32" fillId="22" borderId="8" xfId="0" applyNumberFormat="1" applyFont="1" applyFill="1" applyBorder="1" applyAlignment="1">
      <alignment horizontal="right" vertical="center"/>
    </xf>
    <xf numFmtId="0" fontId="32" fillId="22" borderId="47" xfId="0" applyFont="1" applyFill="1" applyBorder="1" applyAlignment="1">
      <alignment horizontal="right" vertical="center"/>
    </xf>
    <xf numFmtId="0" fontId="32" fillId="22" borderId="44" xfId="0" applyFont="1" applyFill="1" applyBorder="1" applyAlignment="1">
      <alignment horizontal="right" vertical="center"/>
    </xf>
    <xf numFmtId="0" fontId="32" fillId="22" borderId="8" xfId="0" applyFont="1" applyFill="1" applyBorder="1" applyAlignment="1">
      <alignment horizontal="right" vertical="center"/>
    </xf>
    <xf numFmtId="3" fontId="32" fillId="0" borderId="70" xfId="0" applyNumberFormat="1" applyFont="1" applyBorder="1" applyAlignment="1">
      <alignment horizontal="right" vertical="center"/>
    </xf>
    <xf numFmtId="3" fontId="32" fillId="0" borderId="71" xfId="0" applyNumberFormat="1" applyFont="1" applyBorder="1" applyAlignment="1">
      <alignment horizontal="right" vertical="center"/>
    </xf>
    <xf numFmtId="3" fontId="32" fillId="0" borderId="72" xfId="0" applyNumberFormat="1" applyFont="1" applyBorder="1" applyAlignment="1">
      <alignment horizontal="right" vertical="center"/>
    </xf>
    <xf numFmtId="0" fontId="32" fillId="0" borderId="70" xfId="0" applyFont="1" applyBorder="1" applyAlignment="1">
      <alignment horizontal="right" vertical="center"/>
    </xf>
    <xf numFmtId="0" fontId="32" fillId="0" borderId="71" xfId="0" applyFont="1" applyBorder="1" applyAlignment="1">
      <alignment horizontal="right" vertical="center"/>
    </xf>
    <xf numFmtId="0" fontId="32" fillId="0" borderId="72" xfId="0" applyFont="1" applyBorder="1" applyAlignment="1">
      <alignment horizontal="right" vertical="center"/>
    </xf>
    <xf numFmtId="0" fontId="32" fillId="24" borderId="43" xfId="0" applyFont="1" applyFill="1" applyBorder="1" applyAlignment="1">
      <alignment horizontal="center" vertical="top"/>
    </xf>
    <xf numFmtId="0" fontId="32" fillId="24" borderId="40" xfId="0" applyFont="1" applyFill="1" applyBorder="1" applyAlignment="1">
      <alignment horizontal="center" vertical="top"/>
    </xf>
    <xf numFmtId="0" fontId="32" fillId="24" borderId="1" xfId="0" applyFont="1" applyFill="1" applyBorder="1" applyAlignment="1">
      <alignment horizontal="center" vertical="top"/>
    </xf>
    <xf numFmtId="0" fontId="32" fillId="24" borderId="47" xfId="0" applyFont="1" applyFill="1" applyBorder="1" applyAlignment="1">
      <alignment horizontal="center"/>
    </xf>
    <xf numFmtId="0" fontId="32" fillId="24" borderId="44" xfId="0" applyFont="1" applyFill="1" applyBorder="1" applyAlignment="1">
      <alignment horizontal="center"/>
    </xf>
    <xf numFmtId="0" fontId="32" fillId="24" borderId="8" xfId="0" applyFont="1" applyFill="1" applyBorder="1" applyAlignment="1">
      <alignment horizontal="center"/>
    </xf>
    <xf numFmtId="0" fontId="32" fillId="0" borderId="8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187" xfId="0" applyFont="1" applyBorder="1" applyAlignment="1">
      <alignment horizontal="center" vertical="center" wrapText="1"/>
    </xf>
    <xf numFmtId="0" fontId="32" fillId="0" borderId="107" xfId="0" applyFont="1" applyBorder="1" applyAlignment="1">
      <alignment horizontal="center" vertical="center" wrapText="1"/>
    </xf>
    <xf numFmtId="0" fontId="32" fillId="0" borderId="108" xfId="0" applyFont="1" applyBorder="1" applyAlignment="1">
      <alignment horizontal="center" vertical="center" wrapText="1"/>
    </xf>
    <xf numFmtId="0" fontId="33" fillId="0" borderId="44" xfId="0" applyFont="1" applyBorder="1" applyAlignment="1">
      <alignment horizontal="center"/>
    </xf>
    <xf numFmtId="0" fontId="33" fillId="0" borderId="38" xfId="0" applyFont="1" applyBorder="1" applyAlignment="1">
      <alignment horizontal="center"/>
    </xf>
    <xf numFmtId="0" fontId="33" fillId="0" borderId="27" xfId="0" applyFont="1" applyBorder="1" applyAlignment="1">
      <alignment horizontal="center"/>
    </xf>
    <xf numFmtId="0" fontId="33" fillId="0" borderId="48" xfId="0" applyFont="1" applyBorder="1" applyAlignment="1">
      <alignment horizontal="center"/>
    </xf>
    <xf numFmtId="0" fontId="32" fillId="0" borderId="38" xfId="0" applyFont="1" applyBorder="1" applyAlignment="1">
      <alignment horizontal="center"/>
    </xf>
    <xf numFmtId="0" fontId="32" fillId="0" borderId="27" xfId="0" applyFont="1" applyBorder="1" applyAlignment="1">
      <alignment horizontal="center"/>
    </xf>
    <xf numFmtId="0" fontId="32" fillId="0" borderId="48" xfId="0" applyFont="1" applyBorder="1" applyAlignment="1">
      <alignment horizontal="center"/>
    </xf>
    <xf numFmtId="0" fontId="32" fillId="24" borderId="43" xfId="0" applyFont="1" applyFill="1" applyBorder="1" applyAlignment="1">
      <alignment horizontal="center" vertical="center"/>
    </xf>
    <xf numFmtId="0" fontId="32" fillId="24" borderId="1" xfId="0" applyFont="1" applyFill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136" xfId="0" applyFont="1" applyBorder="1" applyAlignment="1">
      <alignment horizontal="center" vertical="center"/>
    </xf>
    <xf numFmtId="0" fontId="32" fillId="0" borderId="129" xfId="0" applyFont="1" applyBorder="1" applyAlignment="1">
      <alignment horizontal="center" vertical="center"/>
    </xf>
    <xf numFmtId="0" fontId="32" fillId="0" borderId="187" xfId="0" applyFont="1" applyBorder="1" applyAlignment="1">
      <alignment horizontal="center" vertical="center"/>
    </xf>
    <xf numFmtId="0" fontId="32" fillId="0" borderId="107" xfId="0" applyFont="1" applyBorder="1" applyAlignment="1">
      <alignment horizontal="center" vertical="center"/>
    </xf>
    <xf numFmtId="0" fontId="32" fillId="0" borderId="134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2" fillId="0" borderId="47" xfId="0" applyFont="1" applyBorder="1" applyAlignment="1">
      <alignment horizontal="center"/>
    </xf>
    <xf numFmtId="0" fontId="32" fillId="24" borderId="41" xfId="0" applyFont="1" applyFill="1" applyBorder="1" applyAlignment="1">
      <alignment horizontal="center" vertical="center"/>
    </xf>
    <xf numFmtId="0" fontId="32" fillId="24" borderId="42" xfId="0" applyFont="1" applyFill="1" applyBorder="1" applyAlignment="1">
      <alignment horizontal="center" vertical="center"/>
    </xf>
    <xf numFmtId="0" fontId="32" fillId="24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left" vertical="center"/>
    </xf>
    <xf numFmtId="0" fontId="31" fillId="23" borderId="38" xfId="0" applyFont="1" applyFill="1" applyBorder="1" applyAlignment="1">
      <alignment horizontal="left" vertical="center"/>
    </xf>
    <xf numFmtId="0" fontId="31" fillId="23" borderId="48" xfId="0" applyFont="1" applyFill="1" applyBorder="1" applyAlignment="1">
      <alignment horizontal="left"/>
    </xf>
    <xf numFmtId="0" fontId="31" fillId="23" borderId="38" xfId="0" applyFont="1" applyFill="1" applyBorder="1" applyAlignment="1">
      <alignment horizontal="left"/>
    </xf>
    <xf numFmtId="0" fontId="33" fillId="29" borderId="45" xfId="0" applyFont="1" applyFill="1" applyBorder="1" applyAlignment="1">
      <alignment horizontal="left" vertical="center" wrapText="1"/>
    </xf>
    <xf numFmtId="0" fontId="33" fillId="29" borderId="0" xfId="0" applyFont="1" applyFill="1" applyAlignment="1">
      <alignment horizontal="left" vertical="center" wrapText="1"/>
    </xf>
    <xf numFmtId="0" fontId="33" fillId="29" borderId="46" xfId="0" applyFont="1" applyFill="1" applyBorder="1" applyAlignment="1">
      <alignment horizontal="left" vertical="center" wrapText="1"/>
    </xf>
    <xf numFmtId="0" fontId="33" fillId="30" borderId="45" xfId="0" applyFont="1" applyFill="1" applyBorder="1" applyAlignment="1">
      <alignment horizontal="left" vertical="center"/>
    </xf>
    <xf numFmtId="0" fontId="33" fillId="30" borderId="0" xfId="0" applyFont="1" applyFill="1" applyAlignment="1">
      <alignment horizontal="left" vertical="center"/>
    </xf>
    <xf numFmtId="0" fontId="33" fillId="30" borderId="46" xfId="0" applyFont="1" applyFill="1" applyBorder="1" applyAlignment="1">
      <alignment horizontal="left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38" xfId="0" applyFont="1" applyFill="1" applyBorder="1" applyAlignment="1">
      <alignment horizontal="center" vertical="center"/>
    </xf>
    <xf numFmtId="0" fontId="24" fillId="24" borderId="47" xfId="0" applyFont="1" applyFill="1" applyBorder="1" applyAlignment="1">
      <alignment horizontal="center" vertical="center"/>
    </xf>
    <xf numFmtId="0" fontId="24" fillId="24" borderId="44" xfId="0" applyFont="1" applyFill="1" applyBorder="1" applyAlignment="1">
      <alignment horizontal="center" vertical="center"/>
    </xf>
    <xf numFmtId="0" fontId="24" fillId="24" borderId="8" xfId="0" applyFont="1" applyFill="1" applyBorder="1" applyAlignment="1">
      <alignment horizontal="center" vertical="center"/>
    </xf>
    <xf numFmtId="0" fontId="24" fillId="24" borderId="48" xfId="0" applyFont="1" applyFill="1" applyBorder="1" applyAlignment="1">
      <alignment horizontal="center" vertical="center"/>
    </xf>
    <xf numFmtId="0" fontId="24" fillId="24" borderId="38" xfId="0" applyFont="1" applyFill="1" applyBorder="1" applyAlignment="1">
      <alignment horizontal="center" vertical="center"/>
    </xf>
    <xf numFmtId="0" fontId="24" fillId="24" borderId="27" xfId="0" applyFont="1" applyFill="1" applyBorder="1" applyAlignment="1">
      <alignment horizontal="center" vertical="center"/>
    </xf>
    <xf numFmtId="0" fontId="32" fillId="24" borderId="41" xfId="0" applyFont="1" applyFill="1" applyBorder="1" applyAlignment="1">
      <alignment horizontal="center" vertical="center" wrapText="1"/>
    </xf>
    <xf numFmtId="0" fontId="32" fillId="24" borderId="42" xfId="0" applyFont="1" applyFill="1" applyBorder="1" applyAlignment="1">
      <alignment horizontal="center" vertical="center" wrapText="1"/>
    </xf>
    <xf numFmtId="0" fontId="49" fillId="0" borderId="47" xfId="0" applyFont="1" applyBorder="1" applyAlignment="1">
      <alignment horizontal="left" vertical="center"/>
    </xf>
    <xf numFmtId="0" fontId="49" fillId="0" borderId="44" xfId="0" applyFont="1" applyBorder="1" applyAlignment="1">
      <alignment horizontal="left" vertical="center"/>
    </xf>
    <xf numFmtId="0" fontId="49" fillId="0" borderId="8" xfId="0" applyFont="1" applyBorder="1" applyAlignment="1">
      <alignment horizontal="left" vertical="center"/>
    </xf>
    <xf numFmtId="0" fontId="33" fillId="25" borderId="45" xfId="0" applyFont="1" applyFill="1" applyBorder="1" applyAlignment="1">
      <alignment horizontal="center"/>
    </xf>
    <xf numFmtId="0" fontId="33" fillId="25" borderId="46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3" fillId="25" borderId="48" xfId="0" applyFont="1" applyFill="1" applyBorder="1" applyAlignment="1">
      <alignment horizontal="center"/>
    </xf>
    <xf numFmtId="0" fontId="33" fillId="25" borderId="27" xfId="0" applyFont="1" applyFill="1" applyBorder="1" applyAlignment="1">
      <alignment horizontal="center"/>
    </xf>
    <xf numFmtId="0" fontId="33" fillId="25" borderId="38" xfId="0" applyFont="1" applyFill="1" applyBorder="1" applyAlignment="1">
      <alignment horizontal="center"/>
    </xf>
    <xf numFmtId="0" fontId="21" fillId="0" borderId="47" xfId="0" applyFont="1" applyBorder="1" applyAlignment="1">
      <alignment horizontal="left"/>
    </xf>
    <xf numFmtId="0" fontId="21" fillId="0" borderId="44" xfId="0" applyFont="1" applyBorder="1" applyAlignment="1">
      <alignment horizontal="left"/>
    </xf>
    <xf numFmtId="0" fontId="43" fillId="0" borderId="45" xfId="0" applyFont="1" applyBorder="1" applyAlignment="1">
      <alignment horizontal="left" vertical="center"/>
    </xf>
    <xf numFmtId="0" fontId="43" fillId="0" borderId="46" xfId="0" applyFont="1" applyBorder="1" applyAlignment="1">
      <alignment horizontal="left" vertical="center"/>
    </xf>
    <xf numFmtId="0" fontId="43" fillId="0" borderId="45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3" fontId="35" fillId="22" borderId="47" xfId="0" applyNumberFormat="1" applyFont="1" applyFill="1" applyBorder="1" applyAlignment="1">
      <alignment horizontal="right" vertical="center"/>
    </xf>
    <xf numFmtId="3" fontId="35" fillId="22" borderId="44" xfId="0" applyNumberFormat="1" applyFont="1" applyFill="1" applyBorder="1" applyAlignment="1">
      <alignment horizontal="right" vertical="center"/>
    </xf>
    <xf numFmtId="3" fontId="35" fillId="22" borderId="8" xfId="0" applyNumberFormat="1" applyFont="1" applyFill="1" applyBorder="1" applyAlignment="1">
      <alignment horizontal="right" vertical="center"/>
    </xf>
    <xf numFmtId="0" fontId="43" fillId="22" borderId="45" xfId="0" applyFont="1" applyFill="1" applyBorder="1" applyAlignment="1">
      <alignment horizontal="right" vertical="center"/>
    </xf>
    <xf numFmtId="0" fontId="43" fillId="22" borderId="0" xfId="0" applyFont="1" applyFill="1" applyAlignment="1">
      <alignment horizontal="right" vertical="center"/>
    </xf>
    <xf numFmtId="0" fontId="43" fillId="22" borderId="46" xfId="0" applyFont="1" applyFill="1" applyBorder="1" applyAlignment="1">
      <alignment horizontal="right" vertical="center"/>
    </xf>
    <xf numFmtId="4" fontId="43" fillId="0" borderId="70" xfId="0" applyNumberFormat="1" applyFont="1" applyBorder="1" applyAlignment="1">
      <alignment horizontal="right" vertical="center"/>
    </xf>
    <xf numFmtId="4" fontId="43" fillId="0" borderId="71" xfId="0" applyNumberFormat="1" applyFont="1" applyBorder="1" applyAlignment="1">
      <alignment horizontal="right" vertical="center"/>
    </xf>
    <xf numFmtId="4" fontId="43" fillId="0" borderId="72" xfId="0" applyNumberFormat="1" applyFont="1" applyBorder="1" applyAlignment="1">
      <alignment horizontal="right" vertical="center"/>
    </xf>
    <xf numFmtId="0" fontId="43" fillId="0" borderId="68" xfId="0" applyFont="1" applyBorder="1" applyAlignment="1">
      <alignment horizontal="center" vertical="center"/>
    </xf>
    <xf numFmtId="0" fontId="43" fillId="0" borderId="58" xfId="0" applyFont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0" fontId="35" fillId="0" borderId="63" xfId="0" applyFont="1" applyBorder="1" applyAlignment="1">
      <alignment horizontal="center" vertical="center"/>
    </xf>
    <xf numFmtId="0" fontId="35" fillId="0" borderId="56" xfId="0" applyFont="1" applyBorder="1" applyAlignment="1">
      <alignment horizontal="center" vertical="center"/>
    </xf>
    <xf numFmtId="0" fontId="35" fillId="0" borderId="58" xfId="0" applyFont="1" applyBorder="1" applyAlignment="1">
      <alignment horizontal="center" vertical="center"/>
    </xf>
    <xf numFmtId="0" fontId="35" fillId="0" borderId="6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44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47" xfId="0" applyFont="1" applyBorder="1" applyAlignment="1">
      <alignment horizontal="center" vertical="center"/>
    </xf>
    <xf numFmtId="0" fontId="35" fillId="0" borderId="44" xfId="0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center"/>
    </xf>
    <xf numFmtId="0" fontId="43" fillId="24" borderId="64" xfId="0" applyFont="1" applyFill="1" applyBorder="1" applyAlignment="1">
      <alignment horizontal="center" vertical="top"/>
    </xf>
    <xf numFmtId="0" fontId="43" fillId="24" borderId="66" xfId="0" applyFont="1" applyFill="1" applyBorder="1" applyAlignment="1">
      <alignment horizontal="center" vertical="top"/>
    </xf>
    <xf numFmtId="0" fontId="35" fillId="0" borderId="8" xfId="0" applyFont="1" applyBorder="1" applyAlignment="1">
      <alignment horizontal="center" vertical="center"/>
    </xf>
    <xf numFmtId="0" fontId="35" fillId="0" borderId="46" xfId="0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top" wrapText="1"/>
    </xf>
    <xf numFmtId="0" fontId="35" fillId="0" borderId="46" xfId="0" applyFont="1" applyBorder="1" applyAlignment="1">
      <alignment horizontal="center" vertical="top" wrapText="1"/>
    </xf>
    <xf numFmtId="0" fontId="23" fillId="0" borderId="48" xfId="0" applyFont="1" applyBorder="1" applyAlignment="1">
      <alignment horizontal="left" vertical="center" wrapText="1"/>
    </xf>
    <xf numFmtId="0" fontId="23" fillId="0" borderId="38" xfId="0" applyFont="1" applyBorder="1" applyAlignment="1">
      <alignment horizontal="left" vertical="center" wrapText="1"/>
    </xf>
    <xf numFmtId="0" fontId="23" fillId="0" borderId="27" xfId="0" applyFont="1" applyBorder="1" applyAlignment="1">
      <alignment horizontal="left" vertical="center" wrapText="1"/>
    </xf>
    <xf numFmtId="0" fontId="35" fillId="0" borderId="41" xfId="0" applyFont="1" applyBorder="1" applyAlignment="1">
      <alignment horizontal="left" vertical="center"/>
    </xf>
    <xf numFmtId="0" fontId="35" fillId="0" borderId="42" xfId="0" applyFont="1" applyBorder="1" applyAlignment="1">
      <alignment horizontal="left" vertical="center"/>
    </xf>
    <xf numFmtId="0" fontId="24" fillId="0" borderId="64" xfId="0" applyFont="1" applyBorder="1" applyAlignment="1">
      <alignment horizontal="left" vertical="center"/>
    </xf>
    <xf numFmtId="0" fontId="24" fillId="0" borderId="65" xfId="0" applyFont="1" applyBorder="1" applyAlignment="1">
      <alignment horizontal="left" vertical="center"/>
    </xf>
    <xf numFmtId="0" fontId="24" fillId="0" borderId="66" xfId="0" applyFont="1" applyBorder="1" applyAlignment="1">
      <alignment horizontal="left" vertical="center"/>
    </xf>
    <xf numFmtId="0" fontId="24" fillId="0" borderId="59" xfId="0" applyFont="1" applyBorder="1" applyAlignment="1">
      <alignment horizontal="left" vertical="center"/>
    </xf>
    <xf numFmtId="0" fontId="24" fillId="0" borderId="60" xfId="0" applyFont="1" applyBorder="1" applyAlignment="1">
      <alignment horizontal="left" vertical="center"/>
    </xf>
    <xf numFmtId="0" fontId="24" fillId="0" borderId="61" xfId="0" applyFont="1" applyBorder="1" applyAlignment="1">
      <alignment horizontal="left" vertical="center"/>
    </xf>
    <xf numFmtId="0" fontId="35" fillId="0" borderId="59" xfId="0" applyFont="1" applyBorder="1" applyAlignment="1">
      <alignment horizontal="left" vertical="center"/>
    </xf>
    <xf numFmtId="0" fontId="35" fillId="0" borderId="60" xfId="0" applyFont="1" applyBorder="1" applyAlignment="1">
      <alignment horizontal="left" vertical="center"/>
    </xf>
    <xf numFmtId="0" fontId="35" fillId="0" borderId="61" xfId="0" applyFont="1" applyBorder="1" applyAlignment="1">
      <alignment horizontal="left" vertical="center"/>
    </xf>
    <xf numFmtId="0" fontId="35" fillId="0" borderId="351" xfId="0" applyFont="1" applyBorder="1" applyAlignment="1">
      <alignment horizontal="left" vertical="center"/>
    </xf>
    <xf numFmtId="0" fontId="35" fillId="0" borderId="67" xfId="0" applyFont="1" applyBorder="1" applyAlignment="1">
      <alignment horizontal="left" vertical="center"/>
    </xf>
    <xf numFmtId="0" fontId="35" fillId="0" borderId="277" xfId="0" applyFont="1" applyBorder="1" applyAlignment="1">
      <alignment horizontal="left" vertical="center"/>
    </xf>
    <xf numFmtId="0" fontId="35" fillId="0" borderId="49" xfId="0" applyFont="1" applyBorder="1" applyAlignment="1">
      <alignment horizontal="left" vertical="top" wrapText="1"/>
    </xf>
    <xf numFmtId="0" fontId="21" fillId="0" borderId="47" xfId="0" applyFont="1" applyBorder="1" applyAlignment="1">
      <alignment horizontal="left" vertical="top" wrapText="1"/>
    </xf>
    <xf numFmtId="0" fontId="21" fillId="0" borderId="47" xfId="0" applyFont="1" applyBorder="1" applyAlignment="1">
      <alignment horizontal="left" vertical="top"/>
    </xf>
    <xf numFmtId="0" fontId="21" fillId="0" borderId="41" xfId="0" applyFont="1" applyBorder="1" applyAlignment="1">
      <alignment horizontal="left" vertical="top"/>
    </xf>
    <xf numFmtId="0" fontId="17" fillId="0" borderId="8" xfId="0" applyFont="1" applyBorder="1" applyAlignment="1">
      <alignment horizontal="left" vertical="top" wrapText="1"/>
    </xf>
    <xf numFmtId="0" fontId="17" fillId="0" borderId="46" xfId="0" applyFont="1" applyBorder="1" applyAlignment="1">
      <alignment horizontal="left" vertical="top"/>
    </xf>
    <xf numFmtId="0" fontId="17" fillId="0" borderId="45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46" xfId="0" applyFont="1" applyBorder="1" applyAlignment="1">
      <alignment horizontal="left" vertical="top" wrapText="1"/>
    </xf>
    <xf numFmtId="0" fontId="17" fillId="0" borderId="48" xfId="0" applyFont="1" applyBorder="1" applyAlignment="1">
      <alignment horizontal="left" vertical="top"/>
    </xf>
    <xf numFmtId="0" fontId="17" fillId="0" borderId="38" xfId="0" applyFont="1" applyBorder="1" applyAlignment="1">
      <alignment horizontal="left" vertical="top"/>
    </xf>
    <xf numFmtId="0" fontId="17" fillId="0" borderId="27" xfId="0" applyFont="1" applyBorder="1" applyAlignment="1">
      <alignment horizontal="left" vertical="top"/>
    </xf>
    <xf numFmtId="0" fontId="17" fillId="0" borderId="48" xfId="0" applyFont="1" applyBorder="1" applyAlignment="1">
      <alignment horizontal="left" vertical="top" wrapText="1"/>
    </xf>
    <xf numFmtId="0" fontId="17" fillId="0" borderId="38" xfId="0" applyFont="1" applyBorder="1" applyAlignment="1">
      <alignment horizontal="left" vertical="top" wrapText="1"/>
    </xf>
    <xf numFmtId="0" fontId="17" fillId="0" borderId="27" xfId="0" applyFont="1" applyBorder="1" applyAlignment="1">
      <alignment horizontal="left" vertical="top" wrapText="1"/>
    </xf>
    <xf numFmtId="0" fontId="17" fillId="0" borderId="38" xfId="0" applyFont="1" applyBorder="1" applyAlignment="1">
      <alignment horizontal="center" vertical="top"/>
    </xf>
    <xf numFmtId="0" fontId="17" fillId="0" borderId="8" xfId="0" applyFont="1" applyBorder="1" applyAlignment="1">
      <alignment horizontal="left" vertical="top"/>
    </xf>
    <xf numFmtId="0" fontId="17" fillId="0" borderId="44" xfId="0" applyFont="1" applyBorder="1" applyAlignment="1">
      <alignment horizontal="center" vertical="top" wrapText="1"/>
    </xf>
    <xf numFmtId="0" fontId="17" fillId="8" borderId="3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/>
    </xf>
    <xf numFmtId="0" fontId="17" fillId="8" borderId="43" xfId="0" applyFont="1" applyFill="1" applyBorder="1" applyAlignment="1">
      <alignment horizontal="center" vertical="center"/>
    </xf>
    <xf numFmtId="0" fontId="18" fillId="0" borderId="44" xfId="0" applyFont="1" applyBorder="1" applyAlignment="1">
      <alignment horizontal="left"/>
    </xf>
    <xf numFmtId="0" fontId="18" fillId="0" borderId="47" xfId="0" applyFont="1" applyBorder="1" applyAlignment="1">
      <alignment horizontal="left"/>
    </xf>
    <xf numFmtId="0" fontId="18" fillId="0" borderId="41" xfId="0" applyFont="1" applyBorder="1" applyAlignment="1">
      <alignment horizontal="left"/>
    </xf>
    <xf numFmtId="0" fontId="18" fillId="0" borderId="49" xfId="0" applyFont="1" applyBorder="1" applyAlignment="1">
      <alignment horizontal="left" vertical="top"/>
    </xf>
    <xf numFmtId="0" fontId="24" fillId="0" borderId="47" xfId="0" applyFont="1" applyBorder="1" applyAlignment="1">
      <alignment horizontal="left" vertical="center" wrapText="1"/>
    </xf>
    <xf numFmtId="0" fontId="18" fillId="0" borderId="46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45" xfId="0" applyFont="1" applyBorder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18" fillId="0" borderId="46" xfId="0" applyFont="1" applyBorder="1" applyAlignment="1">
      <alignment horizontal="left" vertical="top" wrapText="1"/>
    </xf>
    <xf numFmtId="0" fontId="18" fillId="0" borderId="45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46" xfId="0" applyFont="1" applyBorder="1" applyAlignment="1">
      <alignment horizontal="left" vertical="center" wrapText="1"/>
    </xf>
    <xf numFmtId="0" fontId="17" fillId="18" borderId="40" xfId="0" applyFont="1" applyFill="1" applyBorder="1" applyAlignment="1">
      <alignment horizontal="center" vertical="center"/>
    </xf>
    <xf numFmtId="0" fontId="21" fillId="0" borderId="44" xfId="0" applyFont="1" applyBorder="1" applyAlignment="1">
      <alignment horizontal="left" vertical="top" wrapText="1"/>
    </xf>
    <xf numFmtId="0" fontId="21" fillId="0" borderId="8" xfId="0" applyFont="1" applyBorder="1" applyAlignment="1">
      <alignment horizontal="left" vertical="top" wrapText="1"/>
    </xf>
    <xf numFmtId="0" fontId="21" fillId="0" borderId="41" xfId="0" applyFont="1" applyBorder="1" applyAlignment="1">
      <alignment horizontal="left" vertical="top" wrapText="1"/>
    </xf>
    <xf numFmtId="187" fontId="17" fillId="0" borderId="50" xfId="5" applyNumberFormat="1" applyFont="1" applyBorder="1" applyAlignment="1">
      <alignment horizontal="right"/>
    </xf>
    <xf numFmtId="0" fontId="22" fillId="0" borderId="45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46" xfId="0" applyFont="1" applyBorder="1" applyAlignment="1">
      <alignment horizontal="left" vertical="top" wrapText="1"/>
    </xf>
    <xf numFmtId="0" fontId="24" fillId="0" borderId="47" xfId="0" applyFont="1" applyBorder="1" applyAlignment="1">
      <alignment horizontal="left" vertical="top" wrapText="1"/>
    </xf>
    <xf numFmtId="0" fontId="23" fillId="0" borderId="102" xfId="0" applyFont="1" applyBorder="1" applyAlignment="1">
      <alignment horizontal="left" vertical="top"/>
    </xf>
    <xf numFmtId="0" fontId="23" fillId="0" borderId="310" xfId="0" applyFont="1" applyBorder="1" applyAlignment="1">
      <alignment horizontal="left" vertical="top"/>
    </xf>
    <xf numFmtId="0" fontId="23" fillId="0" borderId="311" xfId="0" applyFont="1" applyBorder="1" applyAlignment="1">
      <alignment horizontal="left" vertical="top"/>
    </xf>
    <xf numFmtId="0" fontId="23" fillId="0" borderId="312" xfId="0" applyFont="1" applyBorder="1" applyAlignment="1">
      <alignment horizontal="left" vertical="top"/>
    </xf>
    <xf numFmtId="0" fontId="18" fillId="0" borderId="287" xfId="0" applyFont="1" applyBorder="1" applyAlignment="1">
      <alignment horizontal="left" vertical="top"/>
    </xf>
    <xf numFmtId="0" fontId="18" fillId="0" borderId="164" xfId="0" applyFont="1" applyBorder="1" applyAlignment="1">
      <alignment horizontal="left" vertical="top"/>
    </xf>
    <xf numFmtId="0" fontId="23" fillId="0" borderId="47" xfId="0" applyFont="1" applyBorder="1" applyAlignment="1">
      <alignment horizontal="left" vertical="top" wrapText="1"/>
    </xf>
    <xf numFmtId="0" fontId="17" fillId="0" borderId="303" xfId="0" applyFont="1" applyBorder="1" applyAlignment="1">
      <alignment horizontal="left" vertical="top"/>
    </xf>
    <xf numFmtId="0" fontId="17" fillId="0" borderId="304" xfId="0" applyFont="1" applyBorder="1" applyAlignment="1">
      <alignment horizontal="left" vertical="top"/>
    </xf>
    <xf numFmtId="0" fontId="17" fillId="0" borderId="305" xfId="0" applyFont="1" applyBorder="1" applyAlignment="1">
      <alignment horizontal="left" vertical="top"/>
    </xf>
    <xf numFmtId="0" fontId="17" fillId="0" borderId="306" xfId="0" applyFont="1" applyBorder="1" applyAlignment="1">
      <alignment horizontal="left" vertical="top"/>
    </xf>
    <xf numFmtId="0" fontId="17" fillId="0" borderId="307" xfId="0" applyFont="1" applyBorder="1" applyAlignment="1">
      <alignment horizontal="left" vertical="top"/>
    </xf>
    <xf numFmtId="0" fontId="17" fillId="0" borderId="308" xfId="0" applyFont="1" applyBorder="1" applyAlignment="1">
      <alignment horizontal="left" vertical="top"/>
    </xf>
    <xf numFmtId="0" fontId="17" fillId="0" borderId="309" xfId="0" applyFont="1" applyBorder="1" applyAlignment="1">
      <alignment horizontal="left" vertical="top"/>
    </xf>
    <xf numFmtId="0" fontId="17" fillId="0" borderId="94" xfId="0" applyFont="1" applyBorder="1" applyAlignment="1">
      <alignment horizontal="left" vertical="top"/>
    </xf>
    <xf numFmtId="0" fontId="17" fillId="0" borderId="97" xfId="0" applyFont="1" applyBorder="1" applyAlignment="1">
      <alignment horizontal="left" vertical="top"/>
    </xf>
    <xf numFmtId="0" fontId="17" fillId="0" borderId="96" xfId="0" applyFont="1" applyBorder="1" applyAlignment="1">
      <alignment horizontal="left" vertical="top"/>
    </xf>
    <xf numFmtId="0" fontId="17" fillId="0" borderId="94" xfId="0" applyFont="1" applyBorder="1" applyAlignment="1">
      <alignment horizontal="center" vertical="top"/>
    </xf>
    <xf numFmtId="0" fontId="17" fillId="0" borderId="96" xfId="0" applyFont="1" applyBorder="1" applyAlignment="1">
      <alignment horizontal="center" vertical="top"/>
    </xf>
    <xf numFmtId="0" fontId="17" fillId="0" borderId="40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8" fillId="0" borderId="111" xfId="0" applyFont="1" applyBorder="1" applyAlignment="1">
      <alignment horizontal="left" vertical="top" wrapText="1"/>
    </xf>
    <xf numFmtId="0" fontId="18" fillId="0" borderId="149" xfId="0" applyFont="1" applyBorder="1" applyAlignment="1">
      <alignment horizontal="left" vertical="top" wrapText="1"/>
    </xf>
    <xf numFmtId="0" fontId="18" fillId="0" borderId="157" xfId="0" applyFont="1" applyBorder="1" applyAlignment="1">
      <alignment horizontal="left" vertical="top" wrapText="1"/>
    </xf>
    <xf numFmtId="0" fontId="17" fillId="0" borderId="43" xfId="0" applyFont="1" applyBorder="1" applyAlignment="1">
      <alignment horizontal="center" vertical="top" wrapText="1"/>
    </xf>
    <xf numFmtId="0" fontId="18" fillId="0" borderId="119" xfId="0" applyFont="1" applyBorder="1" applyAlignment="1">
      <alignment horizontal="left" vertical="top"/>
    </xf>
    <xf numFmtId="0" fontId="18" fillId="0" borderId="120" xfId="0" applyFont="1" applyBorder="1" applyAlignment="1">
      <alignment horizontal="left" vertical="top"/>
    </xf>
    <xf numFmtId="0" fontId="18" fillId="0" borderId="123" xfId="0" applyFont="1" applyBorder="1" applyAlignment="1">
      <alignment horizontal="left" vertical="top"/>
    </xf>
    <xf numFmtId="0" fontId="18" fillId="0" borderId="124" xfId="0" applyFont="1" applyBorder="1" applyAlignment="1">
      <alignment horizontal="left" vertical="top"/>
    </xf>
    <xf numFmtId="0" fontId="18" fillId="0" borderId="319" xfId="0" applyFont="1" applyBorder="1" applyAlignment="1">
      <alignment horizontal="left" vertical="top" wrapText="1"/>
    </xf>
    <xf numFmtId="187" fontId="18" fillId="0" borderId="319" xfId="0" applyNumberFormat="1" applyFont="1" applyBorder="1" applyAlignment="1">
      <alignment horizontal="right" vertical="top"/>
    </xf>
    <xf numFmtId="187" fontId="17" fillId="6" borderId="319" xfId="0" applyNumberFormat="1" applyFont="1" applyFill="1" applyBorder="1" applyAlignment="1">
      <alignment horizontal="right" vertical="top"/>
    </xf>
    <xf numFmtId="0" fontId="18" fillId="0" borderId="42" xfId="0" applyFont="1" applyBorder="1" applyAlignment="1">
      <alignment horizontal="left" vertical="top" wrapText="1"/>
    </xf>
    <xf numFmtId="187" fontId="18" fillId="0" borderId="42" xfId="0" applyNumberFormat="1" applyFont="1" applyBorder="1" applyAlignment="1">
      <alignment horizontal="right" vertical="top"/>
    </xf>
    <xf numFmtId="187" fontId="17" fillId="6" borderId="42" xfId="0" applyNumberFormat="1" applyFont="1" applyFill="1" applyBorder="1" applyAlignment="1">
      <alignment horizontal="right" vertical="top"/>
    </xf>
    <xf numFmtId="0" fontId="17" fillId="8" borderId="8" xfId="0" applyFont="1" applyFill="1" applyBorder="1" applyAlignment="1">
      <alignment horizontal="center" vertical="top"/>
    </xf>
    <xf numFmtId="0" fontId="17" fillId="8" borderId="49" xfId="0" applyFont="1" applyFill="1" applyBorder="1" applyAlignment="1">
      <alignment horizontal="center" vertical="top"/>
    </xf>
    <xf numFmtId="0" fontId="18" fillId="0" borderId="49" xfId="0" applyFont="1" applyBorder="1" applyAlignment="1">
      <alignment horizontal="left" vertical="top" wrapText="1"/>
    </xf>
    <xf numFmtId="187" fontId="17" fillId="6" borderId="41" xfId="5" applyNumberFormat="1" applyFont="1" applyFill="1" applyBorder="1" applyAlignment="1">
      <alignment horizontal="right" vertical="top"/>
    </xf>
    <xf numFmtId="187" fontId="17" fillId="6" borderId="41" xfId="0" applyNumberFormat="1" applyFont="1" applyFill="1" applyBorder="1" applyAlignment="1">
      <alignment horizontal="right" vertical="top"/>
    </xf>
    <xf numFmtId="187" fontId="17" fillId="0" borderId="50" xfId="5" applyNumberFormat="1" applyFont="1" applyBorder="1" applyAlignment="1">
      <alignment horizontal="right" vertical="top"/>
    </xf>
    <xf numFmtId="187" fontId="17" fillId="0" borderId="55" xfId="5" applyNumberFormat="1" applyFont="1" applyBorder="1" applyAlignment="1">
      <alignment horizontal="right" vertical="top"/>
    </xf>
    <xf numFmtId="0" fontId="17" fillId="8" borderId="286" xfId="0" applyFont="1" applyFill="1" applyBorder="1" applyAlignment="1">
      <alignment horizontal="center" vertical="top"/>
    </xf>
    <xf numFmtId="0" fontId="18" fillId="0" borderId="320" xfId="0" applyFont="1" applyBorder="1" applyAlignment="1">
      <alignment horizontal="left" vertical="top"/>
    </xf>
    <xf numFmtId="0" fontId="18" fillId="0" borderId="321" xfId="0" applyFont="1" applyBorder="1" applyAlignment="1">
      <alignment horizontal="left" vertical="top"/>
    </xf>
    <xf numFmtId="0" fontId="17" fillId="0" borderId="322" xfId="0" applyFont="1" applyBorder="1" applyAlignment="1">
      <alignment horizontal="center" vertical="top"/>
    </xf>
    <xf numFmtId="0" fontId="17" fillId="0" borderId="323" xfId="0" applyFont="1" applyBorder="1" applyAlignment="1">
      <alignment horizontal="center" vertical="top"/>
    </xf>
    <xf numFmtId="0" fontId="17" fillId="0" borderId="329" xfId="0" applyFont="1" applyBorder="1" applyAlignment="1">
      <alignment horizontal="center" vertical="top"/>
    </xf>
    <xf numFmtId="0" fontId="17" fillId="0" borderId="330" xfId="0" applyFont="1" applyBorder="1" applyAlignment="1">
      <alignment horizontal="center" vertical="top"/>
    </xf>
    <xf numFmtId="0" fontId="18" fillId="0" borderId="324" xfId="0" applyFont="1" applyBorder="1" applyAlignment="1">
      <alignment horizontal="left" vertical="top" wrapText="1"/>
    </xf>
    <xf numFmtId="0" fontId="18" fillId="0" borderId="325" xfId="0" applyFont="1" applyBorder="1" applyAlignment="1">
      <alignment horizontal="left" vertical="top" wrapText="1"/>
    </xf>
    <xf numFmtId="0" fontId="18" fillId="0" borderId="326" xfId="0" applyFont="1" applyBorder="1" applyAlignment="1">
      <alignment horizontal="left" vertical="top"/>
    </xf>
    <xf numFmtId="0" fontId="17" fillId="0" borderId="327" xfId="0" applyFont="1" applyBorder="1" applyAlignment="1">
      <alignment horizontal="center" vertical="top"/>
    </xf>
    <xf numFmtId="0" fontId="18" fillId="0" borderId="327" xfId="0" applyFont="1" applyBorder="1" applyAlignment="1">
      <alignment horizontal="left" vertical="top"/>
    </xf>
    <xf numFmtId="0" fontId="18" fillId="0" borderId="328" xfId="0" applyFont="1" applyBorder="1" applyAlignment="1">
      <alignment horizontal="left" vertical="top"/>
    </xf>
    <xf numFmtId="0" fontId="18" fillId="0" borderId="331" xfId="0" applyFont="1" applyBorder="1" applyAlignment="1">
      <alignment horizontal="left" vertical="top"/>
    </xf>
    <xf numFmtId="0" fontId="18" fillId="0" borderId="332" xfId="0" applyFont="1" applyBorder="1" applyAlignment="1">
      <alignment horizontal="left" vertical="top"/>
    </xf>
    <xf numFmtId="0" fontId="17" fillId="0" borderId="333" xfId="0" applyFont="1" applyBorder="1" applyAlignment="1">
      <alignment horizontal="center" vertical="top"/>
    </xf>
    <xf numFmtId="0" fontId="17" fillId="0" borderId="326" xfId="0" applyFont="1" applyBorder="1" applyAlignment="1">
      <alignment horizontal="left" vertical="top" wrapText="1"/>
    </xf>
    <xf numFmtId="0" fontId="17" fillId="0" borderId="333" xfId="0" applyFont="1" applyBorder="1" applyAlignment="1">
      <alignment horizontal="left" vertical="top" wrapText="1"/>
    </xf>
    <xf numFmtId="0" fontId="18" fillId="0" borderId="333" xfId="0" applyFont="1" applyBorder="1" applyAlignment="1">
      <alignment horizontal="left" vertical="top" wrapText="1"/>
    </xf>
    <xf numFmtId="0" fontId="18" fillId="0" borderId="333" xfId="0" applyFont="1" applyBorder="1" applyAlignment="1">
      <alignment horizontal="left" vertical="top"/>
    </xf>
    <xf numFmtId="0" fontId="18" fillId="0" borderId="320" xfId="0" applyFont="1" applyBorder="1" applyAlignment="1">
      <alignment horizontal="left" vertical="top" wrapText="1"/>
    </xf>
    <xf numFmtId="0" fontId="18" fillId="0" borderId="327" xfId="0" applyFont="1" applyBorder="1" applyAlignment="1">
      <alignment horizontal="left" vertical="top" wrapText="1"/>
    </xf>
    <xf numFmtId="0" fontId="18" fillId="0" borderId="334" xfId="0" applyFont="1" applyBorder="1" applyAlignment="1">
      <alignment horizontal="left" vertical="top"/>
    </xf>
    <xf numFmtId="0" fontId="18" fillId="0" borderId="327" xfId="0" applyFont="1" applyBorder="1" applyAlignment="1">
      <alignment horizontal="center" vertical="top"/>
    </xf>
    <xf numFmtId="0" fontId="18" fillId="0" borderId="335" xfId="0" applyFont="1" applyBorder="1" applyAlignment="1">
      <alignment horizontal="center" vertical="top"/>
    </xf>
    <xf numFmtId="0" fontId="17" fillId="0" borderId="229" xfId="0" applyFont="1" applyBorder="1" applyAlignment="1">
      <alignment horizontal="center" vertical="top"/>
    </xf>
    <xf numFmtId="0" fontId="17" fillId="0" borderId="236" xfId="0" applyFont="1" applyBorder="1" applyAlignment="1">
      <alignment horizontal="center" vertical="top"/>
    </xf>
    <xf numFmtId="0" fontId="18" fillId="0" borderId="323" xfId="0" applyFont="1" applyBorder="1" applyAlignment="1">
      <alignment horizontal="left" vertical="top" wrapText="1"/>
    </xf>
    <xf numFmtId="0" fontId="17" fillId="0" borderId="323" xfId="0" applyFont="1" applyBorder="1" applyAlignment="1">
      <alignment horizontal="center" vertical="top" wrapText="1"/>
    </xf>
    <xf numFmtId="0" fontId="17" fillId="0" borderId="336" xfId="0" applyFont="1" applyBorder="1" applyAlignment="1">
      <alignment horizontal="center" vertical="top" wrapText="1"/>
    </xf>
    <xf numFmtId="0" fontId="17" fillId="0" borderId="338" xfId="0" applyFont="1" applyBorder="1" applyAlignment="1">
      <alignment horizontal="center" vertical="top" wrapText="1"/>
    </xf>
    <xf numFmtId="0" fontId="17" fillId="0" borderId="339" xfId="0" applyFont="1" applyBorder="1" applyAlignment="1">
      <alignment horizontal="center" vertical="top" wrapText="1"/>
    </xf>
    <xf numFmtId="0" fontId="18" fillId="0" borderId="324" xfId="0" applyFont="1" applyBorder="1" applyAlignment="1">
      <alignment horizontal="left" vertical="top"/>
    </xf>
    <xf numFmtId="0" fontId="18" fillId="0" borderId="325" xfId="0" applyFont="1" applyBorder="1" applyAlignment="1">
      <alignment horizontal="left" vertical="top"/>
    </xf>
    <xf numFmtId="0" fontId="18" fillId="0" borderId="337" xfId="0" applyFont="1" applyBorder="1" applyAlignment="1">
      <alignment horizontal="left" vertical="top"/>
    </xf>
    <xf numFmtId="0" fontId="18" fillId="0" borderId="338" xfId="0" applyFont="1" applyBorder="1" applyAlignment="1">
      <alignment horizontal="center" vertical="top"/>
    </xf>
    <xf numFmtId="0" fontId="18" fillId="0" borderId="331" xfId="0" applyFont="1" applyBorder="1" applyAlignment="1">
      <alignment horizontal="center" vertical="top"/>
    </xf>
    <xf numFmtId="0" fontId="18" fillId="0" borderId="332" xfId="0" applyFont="1" applyBorder="1" applyAlignment="1">
      <alignment horizontal="center" vertical="top"/>
    </xf>
    <xf numFmtId="0" fontId="18" fillId="0" borderId="342" xfId="0" applyFont="1" applyBorder="1" applyAlignment="1">
      <alignment horizontal="left" vertical="top" wrapText="1"/>
    </xf>
    <xf numFmtId="0" fontId="18" fillId="0" borderId="342" xfId="0" applyFont="1" applyBorder="1" applyAlignment="1">
      <alignment horizontal="left" vertical="top"/>
    </xf>
    <xf numFmtId="0" fontId="18" fillId="0" borderId="340" xfId="0" applyFont="1" applyBorder="1" applyAlignment="1">
      <alignment horizontal="left" vertical="top" wrapText="1"/>
    </xf>
    <xf numFmtId="0" fontId="7" fillId="17" borderId="48" xfId="0" applyFont="1" applyFill="1" applyBorder="1" applyAlignment="1">
      <alignment horizontal="left" vertical="top"/>
    </xf>
    <xf numFmtId="0" fontId="17" fillId="8" borderId="43" xfId="0" applyFont="1" applyFill="1" applyBorder="1" applyAlignment="1">
      <alignment horizontal="center" vertical="top" wrapText="1"/>
    </xf>
    <xf numFmtId="0" fontId="18" fillId="0" borderId="343" xfId="0" applyFont="1" applyBorder="1" applyAlignment="1">
      <alignment horizontal="left" vertical="top"/>
    </xf>
    <xf numFmtId="0" fontId="17" fillId="18" borderId="47" xfId="0" applyFont="1" applyFill="1" applyBorder="1" applyAlignment="1">
      <alignment horizontal="center" vertical="top"/>
    </xf>
    <xf numFmtId="0" fontId="17" fillId="18" borderId="44" xfId="0" applyFont="1" applyFill="1" applyBorder="1" applyAlignment="1">
      <alignment horizontal="center" vertical="top"/>
    </xf>
    <xf numFmtId="0" fontId="17" fillId="18" borderId="8" xfId="0" applyFont="1" applyFill="1" applyBorder="1" applyAlignment="1">
      <alignment horizontal="center" vertical="top"/>
    </xf>
    <xf numFmtId="0" fontId="18" fillId="0" borderId="46" xfId="0" applyFont="1" applyBorder="1" applyAlignment="1">
      <alignment horizontal="center" vertical="top"/>
    </xf>
    <xf numFmtId="0" fontId="18" fillId="18" borderId="45" xfId="0" applyFont="1" applyFill="1" applyBorder="1" applyAlignment="1">
      <alignment horizontal="center" vertical="top"/>
    </xf>
    <xf numFmtId="0" fontId="18" fillId="18" borderId="46" xfId="0" applyFont="1" applyFill="1" applyBorder="1" applyAlignment="1">
      <alignment horizontal="center" vertical="top"/>
    </xf>
    <xf numFmtId="0" fontId="18" fillId="18" borderId="47" xfId="0" applyFont="1" applyFill="1" applyBorder="1" applyAlignment="1">
      <alignment horizontal="center" vertical="top"/>
    </xf>
    <xf numFmtId="0" fontId="18" fillId="18" borderId="44" xfId="0" applyFont="1" applyFill="1" applyBorder="1" applyAlignment="1">
      <alignment horizontal="center" vertical="top"/>
    </xf>
    <xf numFmtId="0" fontId="18" fillId="18" borderId="8" xfId="0" applyFont="1" applyFill="1" applyBorder="1" applyAlignment="1">
      <alignment horizontal="center" vertical="top"/>
    </xf>
    <xf numFmtId="0" fontId="18" fillId="18" borderId="0" xfId="0" applyFont="1" applyFill="1" applyAlignment="1">
      <alignment horizontal="center" vertical="top"/>
    </xf>
    <xf numFmtId="0" fontId="18" fillId="18" borderId="48" xfId="0" applyFont="1" applyFill="1" applyBorder="1" applyAlignment="1">
      <alignment horizontal="center" vertical="top"/>
    </xf>
    <xf numFmtId="0" fontId="18" fillId="18" borderId="27" xfId="0" applyFont="1" applyFill="1" applyBorder="1" applyAlignment="1">
      <alignment horizontal="center" vertical="top"/>
    </xf>
    <xf numFmtId="0" fontId="18" fillId="18" borderId="38" xfId="0" applyFont="1" applyFill="1" applyBorder="1" applyAlignment="1">
      <alignment horizontal="center" vertical="top"/>
    </xf>
    <xf numFmtId="0" fontId="23" fillId="0" borderId="316" xfId="0" applyFont="1" applyBorder="1" applyAlignment="1">
      <alignment horizontal="left" vertical="top"/>
    </xf>
    <xf numFmtId="0" fontId="23" fillId="0" borderId="315" xfId="0" applyFont="1" applyBorder="1" applyAlignment="1">
      <alignment horizontal="left" vertical="top"/>
    </xf>
    <xf numFmtId="0" fontId="23" fillId="0" borderId="317" xfId="0" applyFont="1" applyBorder="1" applyAlignment="1">
      <alignment horizontal="left" vertical="top"/>
    </xf>
    <xf numFmtId="0" fontId="23" fillId="0" borderId="318" xfId="0" applyFont="1" applyBorder="1" applyAlignment="1">
      <alignment horizontal="left" vertical="top"/>
    </xf>
    <xf numFmtId="0" fontId="23" fillId="0" borderId="44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23" fillId="0" borderId="316" xfId="0" applyFont="1" applyBorder="1" applyAlignment="1">
      <alignment horizontal="center" vertical="top"/>
    </xf>
    <xf numFmtId="0" fontId="23" fillId="0" borderId="317" xfId="0" applyFont="1" applyBorder="1" applyAlignment="1">
      <alignment horizontal="center" vertical="top"/>
    </xf>
    <xf numFmtId="0" fontId="23" fillId="0" borderId="43" xfId="0" applyFont="1" applyBorder="1" applyAlignment="1">
      <alignment horizontal="left" vertical="top"/>
    </xf>
    <xf numFmtId="0" fontId="24" fillId="0" borderId="320" xfId="0" applyFont="1" applyBorder="1" applyAlignment="1">
      <alignment horizontal="left" vertical="top" wrapText="1"/>
    </xf>
    <xf numFmtId="0" fontId="24" fillId="0" borderId="320" xfId="0" applyFont="1" applyBorder="1" applyAlignment="1">
      <alignment horizontal="left" vertical="top"/>
    </xf>
    <xf numFmtId="0" fontId="24" fillId="0" borderId="326" xfId="0" applyFont="1" applyBorder="1" applyAlignment="1">
      <alignment horizontal="left" vertical="top"/>
    </xf>
    <xf numFmtId="0" fontId="24" fillId="0" borderId="327" xfId="0" applyFont="1" applyBorder="1" applyAlignment="1">
      <alignment horizontal="left" vertical="top" wrapText="1"/>
    </xf>
    <xf numFmtId="0" fontId="24" fillId="0" borderId="327" xfId="0" applyFont="1" applyBorder="1" applyAlignment="1">
      <alignment horizontal="left" vertical="top"/>
    </xf>
    <xf numFmtId="0" fontId="24" fillId="0" borderId="333" xfId="0" applyFont="1" applyBorder="1" applyAlignment="1">
      <alignment horizontal="left" vertical="top"/>
    </xf>
    <xf numFmtId="0" fontId="23" fillId="0" borderId="325" xfId="0" applyFont="1" applyBorder="1" applyAlignment="1">
      <alignment horizontal="center" vertical="top" wrapText="1"/>
    </xf>
    <xf numFmtId="0" fontId="23" fillId="0" borderId="345" xfId="0" applyFont="1" applyBorder="1" applyAlignment="1">
      <alignment horizontal="center" vertical="top" wrapText="1"/>
    </xf>
    <xf numFmtId="0" fontId="24" fillId="0" borderId="325" xfId="0" applyFont="1" applyBorder="1" applyAlignment="1">
      <alignment horizontal="left" vertical="top"/>
    </xf>
    <xf numFmtId="0" fontId="24" fillId="0" borderId="334" xfId="0" applyFont="1" applyBorder="1" applyAlignment="1">
      <alignment horizontal="left" vertical="top"/>
    </xf>
    <xf numFmtId="0" fontId="24" fillId="0" borderId="342" xfId="0" applyFont="1" applyBorder="1" applyAlignment="1">
      <alignment horizontal="left" vertical="top" wrapText="1"/>
    </xf>
    <xf numFmtId="0" fontId="24" fillId="0" borderId="345" xfId="0" applyFont="1" applyBorder="1" applyAlignment="1">
      <alignment horizontal="left" vertical="top"/>
    </xf>
    <xf numFmtId="0" fontId="24" fillId="0" borderId="346" xfId="0" applyFont="1" applyBorder="1" applyAlignment="1">
      <alignment horizontal="left" vertical="top"/>
    </xf>
    <xf numFmtId="0" fontId="23" fillId="0" borderId="342" xfId="0" applyFont="1" applyBorder="1" applyAlignment="1">
      <alignment horizontal="center" vertical="top"/>
    </xf>
    <xf numFmtId="0" fontId="23" fillId="0" borderId="345" xfId="0" applyFont="1" applyBorder="1" applyAlignment="1">
      <alignment horizontal="center" vertical="top"/>
    </xf>
    <xf numFmtId="0" fontId="23" fillId="0" borderId="346" xfId="0" applyFont="1" applyBorder="1" applyAlignment="1">
      <alignment horizontal="center" vertical="top"/>
    </xf>
    <xf numFmtId="0" fontId="24" fillId="0" borderId="342" xfId="0" applyFont="1" applyBorder="1" applyAlignment="1">
      <alignment horizontal="left" vertical="top"/>
    </xf>
    <xf numFmtId="0" fontId="23" fillId="0" borderId="333" xfId="0" applyFont="1" applyBorder="1" applyAlignment="1">
      <alignment horizontal="left" vertical="top"/>
    </xf>
    <xf numFmtId="3" fontId="24" fillId="0" borderId="333" xfId="0" applyNumberFormat="1" applyFont="1" applyBorder="1" applyAlignment="1">
      <alignment horizontal="right" vertical="top"/>
    </xf>
    <xf numFmtId="0" fontId="23" fillId="8" borderId="49" xfId="0" applyFont="1" applyFill="1" applyBorder="1" applyAlignment="1">
      <alignment horizontal="center" vertical="top"/>
    </xf>
    <xf numFmtId="0" fontId="23" fillId="0" borderId="326" xfId="0" applyFont="1" applyBorder="1" applyAlignment="1">
      <alignment horizontal="left" vertical="top"/>
    </xf>
    <xf numFmtId="3" fontId="23" fillId="6" borderId="326" xfId="0" applyNumberFormat="1" applyFont="1" applyFill="1" applyBorder="1" applyAlignment="1">
      <alignment horizontal="right" vertical="top"/>
    </xf>
    <xf numFmtId="0" fontId="23" fillId="0" borderId="42" xfId="0" applyFont="1" applyBorder="1" applyAlignment="1">
      <alignment horizontal="center" vertical="top"/>
    </xf>
    <xf numFmtId="0" fontId="23" fillId="0" borderId="55" xfId="0" applyFont="1" applyBorder="1" applyAlignment="1">
      <alignment horizontal="right" vertical="top"/>
    </xf>
    <xf numFmtId="0" fontId="23" fillId="8" borderId="47" xfId="0" applyFont="1" applyFill="1" applyBorder="1" applyAlignment="1">
      <alignment horizontal="center" vertical="top"/>
    </xf>
    <xf numFmtId="0" fontId="23" fillId="8" borderId="41" xfId="0" applyFont="1" applyFill="1" applyBorder="1" applyAlignment="1">
      <alignment horizontal="center" vertical="top"/>
    </xf>
    <xf numFmtId="0" fontId="23" fillId="0" borderId="327" xfId="0" applyFont="1" applyBorder="1" applyAlignment="1">
      <alignment horizontal="center" vertical="top"/>
    </xf>
    <xf numFmtId="0" fontId="23" fillId="0" borderId="332" xfId="0" applyFont="1" applyBorder="1" applyAlignment="1">
      <alignment horizontal="center" vertical="top"/>
    </xf>
    <xf numFmtId="0" fontId="23" fillId="0" borderId="333" xfId="0" applyFont="1" applyBorder="1" applyAlignment="1">
      <alignment horizontal="center" vertical="top"/>
    </xf>
    <xf numFmtId="0" fontId="23" fillId="0" borderId="119" xfId="0" applyFont="1" applyBorder="1" applyAlignment="1">
      <alignment horizontal="center" vertical="top"/>
    </xf>
    <xf numFmtId="0" fontId="23" fillId="0" borderId="120" xfId="0" applyFont="1" applyBorder="1" applyAlignment="1">
      <alignment horizontal="center" vertical="top"/>
    </xf>
    <xf numFmtId="0" fontId="23" fillId="0" borderId="53" xfId="0" applyFont="1" applyBorder="1" applyAlignment="1">
      <alignment horizontal="center" vertical="top"/>
    </xf>
    <xf numFmtId="0" fontId="23" fillId="0" borderId="54" xfId="0" applyFont="1" applyBorder="1" applyAlignment="1">
      <alignment horizontal="center" vertical="top"/>
    </xf>
    <xf numFmtId="0" fontId="23" fillId="0" borderId="123" xfId="0" applyFont="1" applyBorder="1" applyAlignment="1">
      <alignment horizontal="center" vertical="top"/>
    </xf>
    <xf numFmtId="0" fontId="23" fillId="0" borderId="124" xfId="0" applyFont="1" applyBorder="1" applyAlignment="1">
      <alignment horizontal="center" vertical="top"/>
    </xf>
    <xf numFmtId="0" fontId="23" fillId="0" borderId="320" xfId="0" applyFont="1" applyBorder="1" applyAlignment="1">
      <alignment horizontal="center" vertical="top"/>
    </xf>
    <xf numFmtId="0" fontId="23" fillId="0" borderId="326" xfId="0" applyFont="1" applyBorder="1" applyAlignment="1">
      <alignment horizontal="center" vertical="top"/>
    </xf>
    <xf numFmtId="0" fontId="23" fillId="0" borderId="319" xfId="0" applyFont="1" applyBorder="1" applyAlignment="1">
      <alignment horizontal="center" vertical="top"/>
    </xf>
    <xf numFmtId="0" fontId="24" fillId="0" borderId="325" xfId="0" applyFont="1" applyBorder="1" applyAlignment="1">
      <alignment vertical="top" wrapText="1"/>
    </xf>
    <xf numFmtId="0" fontId="24" fillId="0" borderId="320" xfId="0" applyFont="1" applyBorder="1" applyAlignment="1">
      <alignment vertical="top"/>
    </xf>
    <xf numFmtId="0" fontId="24" fillId="0" borderId="326" xfId="0" applyFont="1" applyBorder="1" applyAlignment="1">
      <alignment vertical="top"/>
    </xf>
    <xf numFmtId="0" fontId="24" fillId="0" borderId="345" xfId="0" applyFont="1" applyBorder="1" applyAlignment="1">
      <alignment vertical="top"/>
    </xf>
    <xf numFmtId="0" fontId="24" fillId="0" borderId="342" xfId="0" applyFont="1" applyBorder="1" applyAlignment="1">
      <alignment vertical="top"/>
    </xf>
    <xf numFmtId="0" fontId="23" fillId="0" borderId="342" xfId="0" applyFont="1" applyBorder="1" applyAlignment="1">
      <alignment vertical="top"/>
    </xf>
    <xf numFmtId="0" fontId="23" fillId="0" borderId="319" xfId="0" applyFont="1" applyBorder="1" applyAlignment="1">
      <alignment vertical="top"/>
    </xf>
    <xf numFmtId="0" fontId="23" fillId="0" borderId="41" xfId="0" applyFont="1" applyBorder="1" applyAlignment="1">
      <alignment horizontal="center" vertical="top" wrapText="1"/>
    </xf>
    <xf numFmtId="0" fontId="23" fillId="0" borderId="42" xfId="0" applyFont="1" applyBorder="1" applyAlignment="1">
      <alignment horizontal="center" vertical="top" wrapText="1"/>
    </xf>
    <xf numFmtId="0" fontId="23" fillId="0" borderId="326" xfId="0" applyFont="1" applyBorder="1" applyAlignment="1">
      <alignment horizontal="center" vertical="top" wrapText="1"/>
    </xf>
    <xf numFmtId="0" fontId="23" fillId="0" borderId="334" xfId="0" applyFont="1" applyBorder="1" applyAlignment="1">
      <alignment horizontal="center" vertical="top" wrapText="1"/>
    </xf>
    <xf numFmtId="0" fontId="23" fillId="0" borderId="333" xfId="0" applyFont="1" applyBorder="1" applyAlignment="1">
      <alignment horizontal="center" vertical="top" wrapText="1"/>
    </xf>
    <xf numFmtId="0" fontId="23" fillId="0" borderId="335" xfId="0" applyFont="1" applyBorder="1" applyAlignment="1">
      <alignment horizontal="center" vertical="top" wrapText="1"/>
    </xf>
    <xf numFmtId="0" fontId="24" fillId="0" borderId="325" xfId="0" applyFont="1" applyBorder="1" applyAlignment="1">
      <alignment horizontal="left" vertical="top" wrapText="1"/>
    </xf>
    <xf numFmtId="0" fontId="24" fillId="0" borderId="334" xfId="0" applyFont="1" applyBorder="1" applyAlignment="1">
      <alignment horizontal="left" vertical="top" wrapText="1"/>
    </xf>
    <xf numFmtId="0" fontId="24" fillId="0" borderId="332" xfId="0" applyFont="1" applyBorder="1" applyAlignment="1">
      <alignment horizontal="left" vertical="top" wrapText="1"/>
    </xf>
    <xf numFmtId="0" fontId="24" fillId="0" borderId="335" xfId="0" applyFont="1" applyBorder="1" applyAlignment="1">
      <alignment horizontal="left" vertical="top" wrapText="1"/>
    </xf>
    <xf numFmtId="0" fontId="25" fillId="17" borderId="48" xfId="0" applyFont="1" applyFill="1" applyBorder="1" applyAlignment="1">
      <alignment horizontal="center" vertical="top"/>
    </xf>
    <xf numFmtId="0" fontId="23" fillId="8" borderId="3" xfId="0" applyFont="1" applyFill="1" applyBorder="1" applyAlignment="1">
      <alignment horizontal="center" vertical="top"/>
    </xf>
    <xf numFmtId="0" fontId="23" fillId="8" borderId="3" xfId="0" applyFont="1" applyFill="1" applyBorder="1" applyAlignment="1">
      <alignment horizontal="center" vertical="top" wrapText="1"/>
    </xf>
    <xf numFmtId="0" fontId="23" fillId="8" borderId="41" xfId="0" applyFont="1" applyFill="1" applyBorder="1" applyAlignment="1">
      <alignment horizontal="center" vertical="top" wrapText="1"/>
    </xf>
    <xf numFmtId="0" fontId="23" fillId="8" borderId="43" xfId="0" applyFont="1" applyFill="1" applyBorder="1" applyAlignment="1">
      <alignment horizontal="center" vertical="top"/>
    </xf>
    <xf numFmtId="0" fontId="23" fillId="0" borderId="47" xfId="0" applyFont="1" applyBorder="1" applyAlignment="1">
      <alignment horizontal="center" vertical="top"/>
    </xf>
    <xf numFmtId="0" fontId="23" fillId="0" borderId="320" xfId="0" applyFont="1" applyBorder="1" applyAlignment="1">
      <alignment horizontal="center" vertical="top" wrapText="1"/>
    </xf>
    <xf numFmtId="0" fontId="23" fillId="0" borderId="327" xfId="0" applyFont="1" applyBorder="1" applyAlignment="1">
      <alignment horizontal="center" vertical="top" wrapText="1"/>
    </xf>
    <xf numFmtId="0" fontId="24" fillId="0" borderId="327" xfId="0" applyFont="1" applyBorder="1" applyAlignment="1">
      <alignment horizontal="center" vertical="top"/>
    </xf>
    <xf numFmtId="0" fontId="24" fillId="0" borderId="332" xfId="0" applyFont="1" applyBorder="1" applyAlignment="1">
      <alignment horizontal="center" vertical="top"/>
    </xf>
    <xf numFmtId="0" fontId="24" fillId="0" borderId="333" xfId="0" applyFont="1" applyBorder="1" applyAlignment="1">
      <alignment horizontal="center" vertical="top"/>
    </xf>
    <xf numFmtId="0" fontId="23" fillId="8" borderId="42" xfId="0" applyFont="1" applyFill="1" applyBorder="1" applyAlignment="1">
      <alignment horizontal="center" vertical="top"/>
    </xf>
    <xf numFmtId="0" fontId="24" fillId="0" borderId="45" xfId="0" applyFont="1" applyBorder="1" applyAlignment="1">
      <alignment horizontal="center"/>
    </xf>
    <xf numFmtId="0" fontId="24" fillId="0" borderId="345" xfId="0" applyFont="1" applyBorder="1" applyAlignment="1">
      <alignment horizontal="left" vertical="top" wrapText="1"/>
    </xf>
    <xf numFmtId="0" fontId="24" fillId="0" borderId="346" xfId="0" applyFont="1" applyBorder="1" applyAlignment="1">
      <alignment horizontal="left" vertical="top" wrapText="1"/>
    </xf>
    <xf numFmtId="0" fontId="24" fillId="0" borderId="46" xfId="0" applyFont="1" applyBorder="1" applyAlignment="1">
      <alignment horizontal="center"/>
    </xf>
    <xf numFmtId="0" fontId="24" fillId="18" borderId="45" xfId="0" applyFont="1" applyFill="1" applyBorder="1" applyAlignment="1">
      <alignment horizontal="center"/>
    </xf>
    <xf numFmtId="0" fontId="24" fillId="18" borderId="46" xfId="0" applyFont="1" applyFill="1" applyBorder="1" applyAlignment="1">
      <alignment horizontal="center"/>
    </xf>
    <xf numFmtId="0" fontId="24" fillId="18" borderId="0" xfId="0" applyFont="1" applyFill="1" applyAlignment="1">
      <alignment horizontal="center"/>
    </xf>
    <xf numFmtId="0" fontId="25" fillId="17" borderId="48" xfId="0" applyFont="1" applyFill="1" applyBorder="1" applyAlignment="1">
      <alignment horizontal="left"/>
    </xf>
    <xf numFmtId="0" fontId="25" fillId="17" borderId="38" xfId="0" applyFont="1" applyFill="1" applyBorder="1" applyAlignment="1">
      <alignment horizontal="left"/>
    </xf>
    <xf numFmtId="0" fontId="23" fillId="8" borderId="43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3" fillId="18" borderId="43" xfId="0" applyFont="1" applyFill="1" applyBorder="1" applyAlignment="1">
      <alignment horizontal="center" vertical="center"/>
    </xf>
    <xf numFmtId="0" fontId="23" fillId="18" borderId="1" xfId="0" applyFont="1" applyFill="1" applyBorder="1" applyAlignment="1">
      <alignment horizontal="center" vertical="center"/>
    </xf>
    <xf numFmtId="0" fontId="23" fillId="18" borderId="47" xfId="0" applyFont="1" applyFill="1" applyBorder="1" applyAlignment="1">
      <alignment horizontal="center" vertical="center"/>
    </xf>
    <xf numFmtId="0" fontId="23" fillId="18" borderId="44" xfId="0" applyFont="1" applyFill="1" applyBorder="1" applyAlignment="1">
      <alignment horizontal="center" vertical="center"/>
    </xf>
    <xf numFmtId="0" fontId="23" fillId="18" borderId="8" xfId="0" applyFont="1" applyFill="1" applyBorder="1" applyAlignment="1">
      <alignment horizontal="center" vertical="center"/>
    </xf>
    <xf numFmtId="0" fontId="24" fillId="18" borderId="47" xfId="0" applyFont="1" applyFill="1" applyBorder="1" applyAlignment="1">
      <alignment horizontal="center"/>
    </xf>
    <xf numFmtId="0" fontId="24" fillId="18" borderId="44" xfId="0" applyFont="1" applyFill="1" applyBorder="1" applyAlignment="1">
      <alignment horizontal="center"/>
    </xf>
    <xf numFmtId="0" fontId="24" fillId="18" borderId="8" xfId="0" applyFont="1" applyFill="1" applyBorder="1" applyAlignment="1">
      <alignment horizontal="center"/>
    </xf>
    <xf numFmtId="0" fontId="24" fillId="18" borderId="48" xfId="0" applyFont="1" applyFill="1" applyBorder="1" applyAlignment="1">
      <alignment horizontal="center"/>
    </xf>
    <xf numFmtId="0" fontId="24" fillId="18" borderId="27" xfId="0" applyFont="1" applyFill="1" applyBorder="1" applyAlignment="1">
      <alignment horizontal="center"/>
    </xf>
    <xf numFmtId="0" fontId="24" fillId="18" borderId="38" xfId="0" applyFont="1" applyFill="1" applyBorder="1" applyAlignment="1">
      <alignment horizontal="center"/>
    </xf>
    <xf numFmtId="0" fontId="24" fillId="0" borderId="48" xfId="0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23" fillId="0" borderId="8" xfId="0" applyFont="1" applyBorder="1" applyAlignment="1">
      <alignment horizontal="left"/>
    </xf>
    <xf numFmtId="0" fontId="43" fillId="0" borderId="46" xfId="0" applyFont="1" applyBorder="1" applyAlignment="1">
      <alignment horizontal="left"/>
    </xf>
    <xf numFmtId="0" fontId="43" fillId="0" borderId="1" xfId="0" applyFont="1" applyBorder="1" applyAlignment="1">
      <alignment horizontal="center"/>
    </xf>
    <xf numFmtId="0" fontId="43" fillId="0" borderId="45" xfId="0" applyFont="1" applyBorder="1" applyAlignment="1">
      <alignment horizontal="left" vertical="top" wrapText="1"/>
    </xf>
    <xf numFmtId="0" fontId="43" fillId="0" borderId="0" xfId="0" applyFont="1" applyAlignment="1">
      <alignment horizontal="left" vertical="top" wrapText="1"/>
    </xf>
    <xf numFmtId="0" fontId="43" fillId="0" borderId="46" xfId="0" applyFont="1" applyBorder="1" applyAlignment="1">
      <alignment horizontal="left" vertical="top" wrapText="1"/>
    </xf>
    <xf numFmtId="0" fontId="43" fillId="0" borderId="46" xfId="0" applyFont="1" applyBorder="1" applyAlignment="1">
      <alignment horizontal="left" vertical="top"/>
    </xf>
    <xf numFmtId="0" fontId="43" fillId="0" borderId="8" xfId="0" applyFont="1" applyBorder="1" applyAlignment="1">
      <alignment horizontal="left" vertical="top"/>
    </xf>
    <xf numFmtId="0" fontId="21" fillId="0" borderId="45" xfId="0" applyFont="1" applyBorder="1" applyAlignment="1">
      <alignment horizontal="left" vertical="top"/>
    </xf>
    <xf numFmtId="0" fontId="21" fillId="0" borderId="0" xfId="0" applyFont="1" applyAlignment="1">
      <alignment horizontal="left" vertical="top"/>
    </xf>
    <xf numFmtId="0" fontId="21" fillId="0" borderId="46" xfId="0" applyFont="1" applyBorder="1" applyAlignment="1">
      <alignment horizontal="left" vertical="top"/>
    </xf>
    <xf numFmtId="0" fontId="43" fillId="0" borderId="27" xfId="0" applyFont="1" applyBorder="1" applyAlignment="1">
      <alignment horizontal="left" vertical="top" wrapText="1"/>
    </xf>
    <xf numFmtId="0" fontId="43" fillId="0" borderId="38" xfId="0" applyFont="1" applyBorder="1" applyAlignment="1">
      <alignment horizontal="left"/>
    </xf>
    <xf numFmtId="0" fontId="43" fillId="0" borderId="27" xfId="0" applyFont="1" applyBorder="1" applyAlignment="1">
      <alignment horizontal="left"/>
    </xf>
    <xf numFmtId="0" fontId="35" fillId="0" borderId="47" xfId="0" applyFont="1" applyBorder="1" applyAlignment="1">
      <alignment horizontal="left" vertical="center" wrapText="1"/>
    </xf>
    <xf numFmtId="0" fontId="35" fillId="0" borderId="44" xfId="0" applyFont="1" applyBorder="1" applyAlignment="1">
      <alignment horizontal="left" vertical="center" wrapText="1"/>
    </xf>
    <xf numFmtId="0" fontId="35" fillId="0" borderId="8" xfId="0" applyFont="1" applyBorder="1" applyAlignment="1">
      <alignment horizontal="left" vertical="center" wrapText="1"/>
    </xf>
    <xf numFmtId="0" fontId="35" fillId="0" borderId="45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5" fillId="0" borderId="46" xfId="0" applyFont="1" applyBorder="1" applyAlignment="1">
      <alignment horizontal="left" vertical="center"/>
    </xf>
    <xf numFmtId="0" fontId="35" fillId="0" borderId="48" xfId="0" applyFont="1" applyBorder="1" applyAlignment="1">
      <alignment horizontal="left" vertical="center"/>
    </xf>
    <xf numFmtId="0" fontId="35" fillId="0" borderId="38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5" fillId="0" borderId="45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46" xfId="0" applyFont="1" applyBorder="1" applyAlignment="1">
      <alignment horizontal="left" vertical="center" wrapText="1"/>
    </xf>
    <xf numFmtId="0" fontId="35" fillId="0" borderId="47" xfId="0" applyFont="1" applyBorder="1" applyAlignment="1">
      <alignment horizontal="left" wrapText="1"/>
    </xf>
    <xf numFmtId="0" fontId="35" fillId="0" borderId="45" xfId="0" applyFont="1" applyBorder="1" applyAlignment="1">
      <alignment horizontal="left" wrapText="1"/>
    </xf>
    <xf numFmtId="0" fontId="35" fillId="0" borderId="46" xfId="0" applyFont="1" applyBorder="1" applyAlignment="1">
      <alignment horizontal="left" wrapText="1"/>
    </xf>
    <xf numFmtId="0" fontId="23" fillId="0" borderId="92" xfId="0" applyFont="1" applyBorder="1" applyAlignment="1">
      <alignment horizontal="left" vertical="top"/>
    </xf>
    <xf numFmtId="0" fontId="23" fillId="0" borderId="91" xfId="0" applyFont="1" applyBorder="1" applyAlignment="1">
      <alignment horizontal="left" vertical="top"/>
    </xf>
    <xf numFmtId="0" fontId="23" fillId="0" borderId="99" xfId="0" applyFont="1" applyBorder="1" applyAlignment="1">
      <alignment horizontal="left" vertical="top"/>
    </xf>
    <xf numFmtId="0" fontId="23" fillId="0" borderId="93" xfId="0" applyFont="1" applyBorder="1" applyAlignment="1">
      <alignment horizontal="left" vertical="top"/>
    </xf>
    <xf numFmtId="0" fontId="23" fillId="0" borderId="127" xfId="0" applyFont="1" applyBorder="1" applyAlignment="1">
      <alignment horizontal="left" vertical="top"/>
    </xf>
    <xf numFmtId="0" fontId="23" fillId="0" borderId="201" xfId="0" applyFont="1" applyBorder="1" applyAlignment="1">
      <alignment horizontal="left" vertical="top"/>
    </xf>
    <xf numFmtId="0" fontId="23" fillId="0" borderId="298" xfId="0" applyFont="1" applyBorder="1" applyAlignment="1">
      <alignment horizontal="left" vertical="top"/>
    </xf>
    <xf numFmtId="0" fontId="23" fillId="0" borderId="178" xfId="0" applyFont="1" applyBorder="1" applyAlignment="1">
      <alignment horizontal="left" vertical="top"/>
    </xf>
    <xf numFmtId="0" fontId="23" fillId="0" borderId="100" xfId="0" applyFont="1" applyBorder="1" applyAlignment="1">
      <alignment horizontal="left" vertical="top"/>
    </xf>
    <xf numFmtId="0" fontId="23" fillId="0" borderId="101" xfId="0" applyFont="1" applyBorder="1" applyAlignment="1">
      <alignment horizontal="left" vertical="top"/>
    </xf>
    <xf numFmtId="0" fontId="23" fillId="0" borderId="130" xfId="0" applyFont="1" applyBorder="1" applyAlignment="1">
      <alignment horizontal="left" vertical="top"/>
    </xf>
    <xf numFmtId="0" fontId="23" fillId="0" borderId="198" xfId="0" applyFont="1" applyBorder="1" applyAlignment="1">
      <alignment horizontal="left" vertical="top"/>
    </xf>
    <xf numFmtId="0" fontId="24" fillId="0" borderId="163" xfId="0" applyFont="1" applyBorder="1" applyAlignment="1">
      <alignment horizontal="left" vertical="top" wrapText="1"/>
    </xf>
    <xf numFmtId="0" fontId="24" fillId="0" borderId="353" xfId="0" applyFont="1" applyBorder="1" applyAlignment="1">
      <alignment horizontal="left" vertical="top" wrapText="1"/>
    </xf>
    <xf numFmtId="0" fontId="24" fillId="0" borderId="354" xfId="0" applyFont="1" applyBorder="1" applyAlignment="1">
      <alignment horizontal="left" vertical="top" wrapText="1"/>
    </xf>
    <xf numFmtId="0" fontId="17" fillId="0" borderId="43" xfId="0" applyFont="1" applyBorder="1" applyAlignment="1">
      <alignment horizontal="left" vertical="top"/>
    </xf>
    <xf numFmtId="0" fontId="24" fillId="0" borderId="221" xfId="0" applyFont="1" applyBorder="1" applyAlignment="1">
      <alignment horizontal="left" vertical="top"/>
    </xf>
    <xf numFmtId="0" fontId="24" fillId="0" borderId="180" xfId="0" applyFont="1" applyBorder="1" applyAlignment="1">
      <alignment horizontal="left" vertical="top"/>
    </xf>
    <xf numFmtId="0" fontId="17" fillId="0" borderId="196" xfId="0" applyFont="1" applyBorder="1" applyAlignment="1">
      <alignment horizontal="left" vertical="top" wrapText="1"/>
    </xf>
    <xf numFmtId="0" fontId="17" fillId="0" borderId="141" xfId="0" applyFont="1" applyBorder="1" applyAlignment="1">
      <alignment horizontal="left" vertical="top" wrapText="1"/>
    </xf>
    <xf numFmtId="0" fontId="17" fillId="0" borderId="195" xfId="0" applyFont="1" applyBorder="1" applyAlignment="1">
      <alignment horizontal="left" vertical="top" wrapText="1"/>
    </xf>
    <xf numFmtId="0" fontId="17" fillId="0" borderId="186" xfId="0" applyFont="1" applyBorder="1" applyAlignment="1">
      <alignment horizontal="left" vertical="top" wrapText="1"/>
    </xf>
    <xf numFmtId="0" fontId="17" fillId="0" borderId="168" xfId="0" applyFont="1" applyBorder="1" applyAlignment="1">
      <alignment horizontal="left" vertical="top" wrapText="1"/>
    </xf>
    <xf numFmtId="0" fontId="17" fillId="0" borderId="193" xfId="0" applyFont="1" applyBorder="1" applyAlignment="1">
      <alignment horizontal="left" vertical="top" wrapText="1"/>
    </xf>
    <xf numFmtId="0" fontId="17" fillId="0" borderId="142" xfId="0" applyFont="1" applyBorder="1" applyAlignment="1">
      <alignment horizontal="left" vertical="top" wrapText="1"/>
    </xf>
    <xf numFmtId="0" fontId="17" fillId="0" borderId="188" xfId="0" applyFont="1" applyBorder="1" applyAlignment="1">
      <alignment horizontal="left" vertical="top" wrapText="1"/>
    </xf>
    <xf numFmtId="0" fontId="24" fillId="0" borderId="295" xfId="0" applyFont="1" applyBorder="1" applyAlignment="1">
      <alignment horizontal="left" vertical="top"/>
    </xf>
    <xf numFmtId="0" fontId="24" fillId="0" borderId="296" xfId="0" applyFont="1" applyBorder="1" applyAlignment="1">
      <alignment horizontal="left" vertical="top"/>
    </xf>
    <xf numFmtId="0" fontId="24" fillId="0" borderId="297" xfId="0" applyFont="1" applyBorder="1" applyAlignment="1">
      <alignment horizontal="left" vertical="top"/>
    </xf>
    <xf numFmtId="0" fontId="24" fillId="0" borderId="135" xfId="0" applyFont="1" applyBorder="1" applyAlignment="1">
      <alignment horizontal="left" vertical="top"/>
    </xf>
    <xf numFmtId="0" fontId="24" fillId="0" borderId="153" xfId="0" applyFont="1" applyBorder="1" applyAlignment="1">
      <alignment horizontal="left" vertical="top"/>
    </xf>
    <xf numFmtId="0" fontId="18" fillId="0" borderId="107" xfId="0" applyFont="1" applyBorder="1" applyAlignment="1">
      <alignment horizontal="left" vertical="top"/>
    </xf>
    <xf numFmtId="0" fontId="18" fillId="0" borderId="187" xfId="0" applyFont="1" applyBorder="1" applyAlignment="1">
      <alignment horizontal="left" vertical="top"/>
    </xf>
    <xf numFmtId="0" fontId="18" fillId="0" borderId="242" xfId="0" applyFont="1" applyBorder="1" applyAlignment="1">
      <alignment horizontal="left" vertical="top"/>
    </xf>
    <xf numFmtId="0" fontId="32" fillId="0" borderId="103" xfId="0" applyFont="1" applyBorder="1" applyAlignment="1">
      <alignment horizontal="left" vertical="top"/>
    </xf>
    <xf numFmtId="0" fontId="23" fillId="0" borderId="280" xfId="0" applyFont="1" applyBorder="1" applyAlignment="1">
      <alignment horizontal="left" vertical="top"/>
    </xf>
    <xf numFmtId="0" fontId="23" fillId="0" borderId="283" xfId="0" applyFont="1" applyBorder="1" applyAlignment="1">
      <alignment horizontal="left" vertical="top"/>
    </xf>
    <xf numFmtId="0" fontId="23" fillId="0" borderId="284" xfId="0" applyFont="1" applyBorder="1" applyAlignment="1">
      <alignment horizontal="left" vertical="top"/>
    </xf>
    <xf numFmtId="0" fontId="18" fillId="0" borderId="134" xfId="0" applyFont="1" applyBorder="1" applyAlignment="1">
      <alignment horizontal="left" vertical="top"/>
    </xf>
    <xf numFmtId="0" fontId="17" fillId="0" borderId="27" xfId="0" applyFont="1" applyBorder="1" applyAlignment="1">
      <alignment horizontal="center" vertical="top"/>
    </xf>
    <xf numFmtId="0" fontId="24" fillId="0" borderId="111" xfId="0" applyFont="1" applyBorder="1" applyAlignment="1">
      <alignment horizontal="left" vertical="top"/>
    </xf>
    <xf numFmtId="0" fontId="24" fillId="0" borderId="149" xfId="0" applyFont="1" applyBorder="1" applyAlignment="1">
      <alignment horizontal="left" vertical="top"/>
    </xf>
    <xf numFmtId="0" fontId="24" fillId="0" borderId="157" xfId="0" applyFont="1" applyBorder="1" applyAlignment="1">
      <alignment horizontal="left" vertical="top"/>
    </xf>
    <xf numFmtId="0" fontId="24" fillId="0" borderId="49" xfId="0" applyFont="1" applyBorder="1" applyAlignment="1">
      <alignment horizontal="left" vertical="top"/>
    </xf>
    <xf numFmtId="187" fontId="24" fillId="0" borderId="53" xfId="0" applyNumberFormat="1" applyFont="1" applyBorder="1" applyAlignment="1">
      <alignment horizontal="left" vertical="top"/>
    </xf>
    <xf numFmtId="187" fontId="24" fillId="0" borderId="121" xfId="0" applyNumberFormat="1" applyFont="1" applyBorder="1" applyAlignment="1">
      <alignment horizontal="left" vertical="top"/>
    </xf>
    <xf numFmtId="187" fontId="24" fillId="0" borderId="122" xfId="0" applyNumberFormat="1" applyFont="1" applyBorder="1" applyAlignment="1">
      <alignment horizontal="left" vertical="top"/>
    </xf>
    <xf numFmtId="187" fontId="24" fillId="0" borderId="54" xfId="0" applyNumberFormat="1" applyFont="1" applyBorder="1" applyAlignment="1">
      <alignment horizontal="right" vertical="top"/>
    </xf>
    <xf numFmtId="187" fontId="23" fillId="0" borderId="54" xfId="0" applyNumberFormat="1" applyFont="1" applyBorder="1" applyAlignment="1">
      <alignment horizontal="right" vertical="top"/>
    </xf>
    <xf numFmtId="187" fontId="24" fillId="0" borderId="160" xfId="0" applyNumberFormat="1" applyFont="1" applyBorder="1" applyAlignment="1">
      <alignment horizontal="left" vertical="top"/>
    </xf>
    <xf numFmtId="187" fontId="24" fillId="0" borderId="161" xfId="0" applyNumberFormat="1" applyFont="1" applyBorder="1" applyAlignment="1">
      <alignment horizontal="left" vertical="top"/>
    </xf>
    <xf numFmtId="187" fontId="24" fillId="0" borderId="162" xfId="0" applyNumberFormat="1" applyFont="1" applyBorder="1" applyAlignment="1">
      <alignment horizontal="left" vertical="top"/>
    </xf>
    <xf numFmtId="187" fontId="24" fillId="0" borderId="49" xfId="0" applyNumberFormat="1" applyFont="1" applyBorder="1" applyAlignment="1">
      <alignment horizontal="right" vertical="top"/>
    </xf>
    <xf numFmtId="187" fontId="23" fillId="0" borderId="49" xfId="0" applyNumberFormat="1" applyFont="1" applyBorder="1" applyAlignment="1">
      <alignment horizontal="right" vertical="top"/>
    </xf>
    <xf numFmtId="187" fontId="24" fillId="6" borderId="119" xfId="0" applyNumberFormat="1" applyFont="1" applyFill="1" applyBorder="1" applyAlignment="1">
      <alignment horizontal="left" vertical="top"/>
    </xf>
    <xf numFmtId="187" fontId="24" fillId="6" borderId="126" xfId="0" applyNumberFormat="1" applyFont="1" applyFill="1" applyBorder="1" applyAlignment="1">
      <alignment horizontal="left" vertical="top"/>
    </xf>
    <xf numFmtId="187" fontId="24" fillId="6" borderId="125" xfId="0" applyNumberFormat="1" applyFont="1" applyFill="1" applyBorder="1" applyAlignment="1">
      <alignment horizontal="left" vertical="top"/>
    </xf>
    <xf numFmtId="0" fontId="17" fillId="0" borderId="50" xfId="0" applyFont="1" applyBorder="1" applyAlignment="1">
      <alignment horizontal="right" vertical="top"/>
    </xf>
    <xf numFmtId="187" fontId="24" fillId="0" borderId="123" xfId="0" applyNumberFormat="1" applyFont="1" applyBorder="1" applyAlignment="1">
      <alignment horizontal="center" vertical="top"/>
    </xf>
    <xf numFmtId="187" fontId="24" fillId="0" borderId="158" xfId="0" applyNumberFormat="1" applyFont="1" applyBorder="1" applyAlignment="1">
      <alignment horizontal="center" vertical="top"/>
    </xf>
    <xf numFmtId="187" fontId="24" fillId="0" borderId="159" xfId="0" applyNumberFormat="1" applyFont="1" applyBorder="1" applyAlignment="1">
      <alignment horizontal="center" vertical="top"/>
    </xf>
    <xf numFmtId="187" fontId="24" fillId="0" borderId="119" xfId="0" applyNumberFormat="1" applyFont="1" applyBorder="1" applyAlignment="1">
      <alignment horizontal="left" vertical="top"/>
    </xf>
    <xf numFmtId="187" fontId="24" fillId="0" borderId="126" xfId="0" applyNumberFormat="1" applyFont="1" applyBorder="1" applyAlignment="1">
      <alignment horizontal="left" vertical="top"/>
    </xf>
    <xf numFmtId="187" fontId="24" fillId="0" borderId="125" xfId="0" applyNumberFormat="1" applyFont="1" applyBorder="1" applyAlignment="1">
      <alignment horizontal="left" vertical="top"/>
    </xf>
    <xf numFmtId="0" fontId="7" fillId="17" borderId="43" xfId="0" applyFont="1" applyFill="1" applyBorder="1" applyAlignment="1">
      <alignment horizontal="left" vertical="top"/>
    </xf>
    <xf numFmtId="0" fontId="7" fillId="17" borderId="40" xfId="0" applyFont="1" applyFill="1" applyBorder="1" applyAlignment="1">
      <alignment horizontal="left" vertical="top"/>
    </xf>
    <xf numFmtId="0" fontId="17" fillId="8" borderId="352" xfId="0" applyFont="1" applyFill="1" applyBorder="1" applyAlignment="1">
      <alignment horizontal="center" vertical="top"/>
    </xf>
    <xf numFmtId="0" fontId="17" fillId="8" borderId="191" xfId="0" applyFont="1" applyFill="1" applyBorder="1" applyAlignment="1">
      <alignment horizontal="center" vertical="top"/>
    </xf>
    <xf numFmtId="0" fontId="17" fillId="8" borderId="271" xfId="0" applyFont="1" applyFill="1" applyBorder="1" applyAlignment="1">
      <alignment horizontal="center" vertical="top"/>
    </xf>
    <xf numFmtId="187" fontId="24" fillId="0" borderId="53" xfId="0" applyNumberFormat="1" applyFont="1" applyBorder="1" applyAlignment="1">
      <alignment horizontal="center" vertical="top"/>
    </xf>
    <xf numFmtId="187" fontId="24" fillId="0" borderId="121" xfId="0" applyNumberFormat="1" applyFont="1" applyBorder="1" applyAlignment="1">
      <alignment horizontal="center" vertical="top"/>
    </xf>
    <xf numFmtId="187" fontId="24" fillId="0" borderId="122" xfId="0" applyNumberFormat="1" applyFont="1" applyBorder="1" applyAlignment="1">
      <alignment horizontal="center" vertical="top"/>
    </xf>
    <xf numFmtId="187" fontId="24" fillId="0" borderId="123" xfId="0" applyNumberFormat="1" applyFont="1" applyBorder="1" applyAlignment="1">
      <alignment horizontal="left" vertical="top"/>
    </xf>
    <xf numFmtId="187" fontId="24" fillId="0" borderId="158" xfId="0" applyNumberFormat="1" applyFont="1" applyBorder="1" applyAlignment="1">
      <alignment horizontal="left" vertical="top"/>
    </xf>
    <xf numFmtId="187" fontId="24" fillId="0" borderId="243" xfId="0" applyNumberFormat="1" applyFont="1" applyBorder="1" applyAlignment="1">
      <alignment horizontal="center" vertical="top"/>
    </xf>
    <xf numFmtId="187" fontId="24" fillId="0" borderId="244" xfId="0" applyNumberFormat="1" applyFont="1" applyBorder="1" applyAlignment="1">
      <alignment horizontal="center" vertical="top"/>
    </xf>
    <xf numFmtId="187" fontId="24" fillId="0" borderId="245" xfId="0" applyNumberFormat="1" applyFont="1" applyBorder="1" applyAlignment="1">
      <alignment horizontal="left" vertical="top"/>
    </xf>
    <xf numFmtId="187" fontId="24" fillId="0" borderId="246" xfId="0" applyNumberFormat="1" applyFont="1" applyBorder="1" applyAlignment="1">
      <alignment horizontal="left" vertical="top"/>
    </xf>
    <xf numFmtId="187" fontId="24" fillId="0" borderId="247" xfId="0" applyNumberFormat="1" applyFont="1" applyBorder="1" applyAlignment="1">
      <alignment horizontal="left" vertical="top"/>
    </xf>
    <xf numFmtId="187" fontId="24" fillId="0" borderId="246" xfId="0" applyNumberFormat="1" applyFont="1" applyBorder="1" applyAlignment="1">
      <alignment horizontal="center" vertical="top"/>
    </xf>
    <xf numFmtId="187" fontId="24" fillId="0" borderId="245" xfId="0" applyNumberFormat="1" applyFont="1" applyBorder="1" applyAlignment="1">
      <alignment horizontal="center" vertical="top"/>
    </xf>
    <xf numFmtId="187" fontId="24" fillId="0" borderId="248" xfId="0" applyNumberFormat="1" applyFont="1" applyBorder="1" applyAlignment="1">
      <alignment horizontal="center" vertical="top"/>
    </xf>
    <xf numFmtId="187" fontId="24" fillId="0" borderId="119" xfId="0" quotePrefix="1" applyNumberFormat="1" applyFont="1" applyBorder="1" applyAlignment="1">
      <alignment horizontal="left" vertical="top"/>
    </xf>
    <xf numFmtId="187" fontId="24" fillId="0" borderId="126" xfId="0" quotePrefix="1" applyNumberFormat="1" applyFont="1" applyBorder="1" applyAlignment="1">
      <alignment horizontal="left" vertical="top"/>
    </xf>
    <xf numFmtId="0" fontId="10" fillId="0" borderId="0" xfId="0" applyFont="1" applyAlignment="1"/>
    <xf numFmtId="187" fontId="24" fillId="0" borderId="121" xfId="0" applyNumberFormat="1" applyFont="1" applyBorder="1" applyAlignment="1">
      <alignment horizontal="left" vertical="top" wrapText="1"/>
    </xf>
    <xf numFmtId="187" fontId="24" fillId="0" borderId="243" xfId="0" applyNumberFormat="1" applyFont="1" applyBorder="1" applyAlignment="1">
      <alignment horizontal="left" vertical="top"/>
    </xf>
    <xf numFmtId="187" fontId="24" fillId="0" borderId="244" xfId="0" applyNumberFormat="1" applyFont="1" applyBorder="1" applyAlignment="1">
      <alignment horizontal="left" vertical="top"/>
    </xf>
    <xf numFmtId="187" fontId="24" fillId="0" borderId="51" xfId="0" quotePrefix="1" applyNumberFormat="1" applyFont="1" applyBorder="1" applyAlignment="1">
      <alignment horizontal="left" vertical="top"/>
    </xf>
    <xf numFmtId="187" fontId="24" fillId="0" borderId="299" xfId="0" applyNumberFormat="1" applyFont="1" applyBorder="1" applyAlignment="1">
      <alignment horizontal="left" vertical="top"/>
    </xf>
    <xf numFmtId="187" fontId="24" fillId="0" borderId="51" xfId="0" applyNumberFormat="1" applyFont="1" applyBorder="1" applyAlignment="1">
      <alignment horizontal="left" vertical="top"/>
    </xf>
    <xf numFmtId="187" fontId="24" fillId="0" borderId="170" xfId="0" applyNumberFormat="1" applyFont="1" applyBorder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7" fillId="17" borderId="38" xfId="0" applyFont="1" applyFill="1" applyBorder="1" applyAlignment="1">
      <alignment horizontal="center" vertical="top"/>
    </xf>
    <xf numFmtId="0" fontId="17" fillId="8" borderId="41" xfId="0" applyFont="1" applyFill="1" applyBorder="1" applyAlignment="1">
      <alignment horizontal="center" vertical="top" wrapText="1"/>
    </xf>
    <xf numFmtId="187" fontId="24" fillId="0" borderId="45" xfId="0" applyNumberFormat="1" applyFont="1" applyBorder="1" applyAlignment="1">
      <alignment horizontal="left" vertical="top"/>
    </xf>
    <xf numFmtId="187" fontId="24" fillId="0" borderId="0" xfId="0" applyNumberFormat="1" applyFont="1" applyAlignment="1">
      <alignment horizontal="left" vertical="top"/>
    </xf>
    <xf numFmtId="187" fontId="24" fillId="0" borderId="46" xfId="0" applyNumberFormat="1" applyFont="1" applyBorder="1" applyAlignment="1">
      <alignment horizontal="left" vertical="top"/>
    </xf>
    <xf numFmtId="187" fontId="24" fillId="0" borderId="160" xfId="0" applyNumberFormat="1" applyFont="1" applyBorder="1" applyAlignment="1">
      <alignment horizontal="center" vertical="top"/>
    </xf>
    <xf numFmtId="187" fontId="24" fillId="0" borderId="161" xfId="0" applyNumberFormat="1" applyFont="1" applyBorder="1" applyAlignment="1">
      <alignment horizontal="center" vertical="top"/>
    </xf>
    <xf numFmtId="187" fontId="24" fillId="0" borderId="162" xfId="0" applyNumberFormat="1" applyFont="1" applyBorder="1" applyAlignment="1">
      <alignment horizontal="center" vertical="top"/>
    </xf>
    <xf numFmtId="0" fontId="18" fillId="0" borderId="163" xfId="0" applyFont="1" applyBorder="1" applyAlignment="1">
      <alignment horizontal="left" vertical="top"/>
    </xf>
    <xf numFmtId="0" fontId="18" fillId="0" borderId="249" xfId="0" applyFont="1" applyBorder="1" applyAlignment="1">
      <alignment horizontal="left" vertical="top"/>
    </xf>
    <xf numFmtId="0" fontId="18" fillId="0" borderId="258" xfId="0" applyFont="1" applyBorder="1" applyAlignment="1">
      <alignment horizontal="left" vertical="top"/>
    </xf>
    <xf numFmtId="0" fontId="18" fillId="0" borderId="253" xfId="0" applyFont="1" applyBorder="1" applyAlignment="1">
      <alignment horizontal="left" vertical="top"/>
    </xf>
    <xf numFmtId="0" fontId="18" fillId="0" borderId="133" xfId="0" applyFont="1" applyBorder="1" applyAlignment="1">
      <alignment horizontal="left" vertical="top"/>
    </xf>
    <xf numFmtId="0" fontId="24" fillId="0" borderId="258" xfId="0" applyFont="1" applyBorder="1" applyAlignment="1">
      <alignment horizontal="left" vertical="top" wrapText="1"/>
    </xf>
    <xf numFmtId="0" fontId="24" fillId="0" borderId="253" xfId="0" applyFont="1" applyBorder="1" applyAlignment="1">
      <alignment horizontal="left" vertical="top" wrapText="1"/>
    </xf>
    <xf numFmtId="0" fontId="24" fillId="0" borderId="259" xfId="0" applyFont="1" applyBorder="1" applyAlignment="1">
      <alignment horizontal="left" vertical="top" wrapText="1"/>
    </xf>
    <xf numFmtId="0" fontId="24" fillId="0" borderId="163" xfId="0" applyFont="1" applyBorder="1" applyAlignment="1">
      <alignment horizontal="left" vertical="top"/>
    </xf>
    <xf numFmtId="0" fontId="24" fillId="0" borderId="249" xfId="0" applyFont="1" applyBorder="1" applyAlignment="1">
      <alignment horizontal="left" vertical="top"/>
    </xf>
    <xf numFmtId="0" fontId="24" fillId="0" borderId="255" xfId="0" applyFont="1" applyBorder="1" applyAlignment="1">
      <alignment horizontal="left" vertical="top"/>
    </xf>
    <xf numFmtId="0" fontId="24" fillId="0" borderId="256" xfId="0" applyFont="1" applyBorder="1" applyAlignment="1">
      <alignment horizontal="left" vertical="top"/>
    </xf>
    <xf numFmtId="0" fontId="24" fillId="0" borderId="251" xfId="0" applyFont="1" applyBorder="1" applyAlignment="1">
      <alignment horizontal="left" vertical="top"/>
    </xf>
    <xf numFmtId="0" fontId="7" fillId="17" borderId="236" xfId="0" applyFont="1" applyFill="1" applyBorder="1" applyAlignment="1">
      <alignment horizontal="left" vertical="top"/>
    </xf>
    <xf numFmtId="0" fontId="7" fillId="17" borderId="263" xfId="0" applyFont="1" applyFill="1" applyBorder="1" applyAlignment="1">
      <alignment horizontal="left" vertical="top"/>
    </xf>
    <xf numFmtId="0" fontId="17" fillId="8" borderId="48" xfId="0" applyFont="1" applyFill="1" applyBorder="1" applyAlignment="1">
      <alignment horizontal="center" vertical="top" wrapText="1"/>
    </xf>
    <xf numFmtId="0" fontId="17" fillId="8" borderId="27" xfId="0" applyFont="1" applyFill="1" applyBorder="1" applyAlignment="1">
      <alignment horizontal="center" vertical="top" wrapText="1"/>
    </xf>
    <xf numFmtId="0" fontId="18" fillId="0" borderId="45" xfId="0" applyFont="1" applyBorder="1" applyAlignment="1">
      <alignment horizontal="center" vertical="top" wrapText="1"/>
    </xf>
    <xf numFmtId="0" fontId="18" fillId="0" borderId="46" xfId="0" applyFont="1" applyBorder="1" applyAlignment="1">
      <alignment horizontal="center" vertical="top" wrapText="1"/>
    </xf>
    <xf numFmtId="0" fontId="18" fillId="0" borderId="111" xfId="0" applyFont="1" applyBorder="1" applyAlignment="1">
      <alignment horizontal="left" vertical="top"/>
    </xf>
    <xf numFmtId="0" fontId="18" fillId="0" borderId="112" xfId="0" applyFont="1" applyBorder="1" applyAlignment="1">
      <alignment horizontal="left" vertical="top"/>
    </xf>
    <xf numFmtId="0" fontId="18" fillId="0" borderId="148" xfId="0" applyFont="1" applyBorder="1" applyAlignment="1">
      <alignment horizontal="left" vertical="top"/>
    </xf>
    <xf numFmtId="0" fontId="18" fillId="0" borderId="117" xfId="0" applyFont="1" applyBorder="1" applyAlignment="1">
      <alignment horizontal="left" vertical="top"/>
    </xf>
    <xf numFmtId="0" fontId="18" fillId="0" borderId="264" xfId="0" applyFont="1" applyBorder="1" applyAlignment="1">
      <alignment horizontal="left" vertical="top"/>
    </xf>
    <xf numFmtId="0" fontId="18" fillId="0" borderId="53" xfId="0" applyFont="1" applyBorder="1" applyAlignment="1">
      <alignment horizontal="left" vertical="top"/>
    </xf>
    <xf numFmtId="0" fontId="18" fillId="0" borderId="121" xfId="0" applyFont="1" applyBorder="1" applyAlignment="1">
      <alignment horizontal="left" vertical="top"/>
    </xf>
    <xf numFmtId="0" fontId="18" fillId="0" borderId="122" xfId="0" applyFont="1" applyBorder="1" applyAlignment="1">
      <alignment horizontal="left" vertical="top"/>
    </xf>
    <xf numFmtId="0" fontId="18" fillId="0" borderId="149" xfId="0" applyFont="1" applyBorder="1" applyAlignment="1">
      <alignment horizontal="left" vertical="top"/>
    </xf>
    <xf numFmtId="0" fontId="18" fillId="0" borderId="157" xfId="0" applyFont="1" applyBorder="1" applyAlignment="1">
      <alignment horizontal="left" vertical="top"/>
    </xf>
    <xf numFmtId="0" fontId="18" fillId="0" borderId="113" xfId="0" applyFont="1" applyBorder="1" applyAlignment="1">
      <alignment horizontal="left" vertical="top"/>
    </xf>
    <xf numFmtId="0" fontId="18" fillId="0" borderId="114" xfId="0" applyFont="1" applyBorder="1" applyAlignment="1">
      <alignment horizontal="left" vertical="top"/>
    </xf>
    <xf numFmtId="0" fontId="18" fillId="0" borderId="115" xfId="0" applyFont="1" applyBorder="1" applyAlignment="1">
      <alignment horizontal="left" vertical="top"/>
    </xf>
    <xf numFmtId="0" fontId="17" fillId="0" borderId="117" xfId="0" applyFont="1" applyBorder="1" applyAlignment="1">
      <alignment horizontal="left" vertical="top"/>
    </xf>
    <xf numFmtId="0" fontId="17" fillId="0" borderId="139" xfId="0" applyFont="1" applyBorder="1" applyAlignment="1">
      <alignment horizontal="left" vertical="top"/>
    </xf>
    <xf numFmtId="0" fontId="17" fillId="0" borderId="140" xfId="0" applyFont="1" applyBorder="1" applyAlignment="1">
      <alignment horizontal="left" vertical="top"/>
    </xf>
    <xf numFmtId="0" fontId="32" fillId="0" borderId="102" xfId="0" applyFont="1" applyBorder="1" applyAlignment="1">
      <alignment horizontal="left" vertical="top"/>
    </xf>
    <xf numFmtId="0" fontId="23" fillId="0" borderId="177" xfId="0" applyFont="1" applyBorder="1" applyAlignment="1">
      <alignment horizontal="left" vertical="top"/>
    </xf>
    <xf numFmtId="0" fontId="23" fillId="0" borderId="266" xfId="0" applyFont="1" applyBorder="1" applyAlignment="1">
      <alignment horizontal="left" vertical="top"/>
    </xf>
    <xf numFmtId="0" fontId="18" fillId="0" borderId="139" xfId="0" applyFont="1" applyBorder="1" applyAlignment="1">
      <alignment horizontal="left" vertical="top"/>
    </xf>
    <xf numFmtId="0" fontId="18" fillId="0" borderId="140" xfId="0" applyFont="1" applyBorder="1" applyAlignment="1">
      <alignment horizontal="left" vertical="top"/>
    </xf>
    <xf numFmtId="0" fontId="23" fillId="0" borderId="110" xfId="0" applyFont="1" applyBorder="1" applyAlignment="1">
      <alignment horizontal="left" vertical="top"/>
    </xf>
    <xf numFmtId="0" fontId="23" fillId="0" borderId="109" xfId="0" applyFont="1" applyBorder="1" applyAlignment="1">
      <alignment horizontal="left" vertical="top"/>
    </xf>
    <xf numFmtId="0" fontId="17" fillId="0" borderId="102" xfId="0" applyFont="1" applyBorder="1" applyAlignment="1">
      <alignment horizontal="left" vertical="top"/>
    </xf>
    <xf numFmtId="0" fontId="17" fillId="0" borderId="113" xfId="0" applyFont="1" applyBorder="1" applyAlignment="1">
      <alignment horizontal="left" vertical="top"/>
    </xf>
    <xf numFmtId="0" fontId="17" fillId="0" borderId="114" xfId="0" applyFont="1" applyBorder="1" applyAlignment="1">
      <alignment horizontal="left" vertical="top"/>
    </xf>
    <xf numFmtId="0" fontId="17" fillId="0" borderId="115" xfId="0" applyFont="1" applyBorder="1" applyAlignment="1">
      <alignment horizontal="left" vertical="top"/>
    </xf>
    <xf numFmtId="0" fontId="24" fillId="0" borderId="313" xfId="0" applyFont="1" applyBorder="1" applyAlignment="1">
      <alignment horizontal="left" vertical="top"/>
    </xf>
    <xf numFmtId="0" fontId="24" fillId="0" borderId="147" xfId="0" applyFont="1" applyBorder="1" applyAlignment="1">
      <alignment horizontal="left" vertical="top"/>
    </xf>
    <xf numFmtId="0" fontId="24" fillId="0" borderId="314" xfId="0" applyFont="1" applyBorder="1" applyAlignment="1">
      <alignment horizontal="left" vertical="top"/>
    </xf>
    <xf numFmtId="0" fontId="24" fillId="0" borderId="116" xfId="0" applyFont="1" applyBorder="1" applyAlignment="1">
      <alignment horizontal="left" vertical="top"/>
    </xf>
    <xf numFmtId="3" fontId="18" fillId="0" borderId="116" xfId="0" applyNumberFormat="1" applyFont="1" applyBorder="1" applyAlignment="1">
      <alignment horizontal="right" vertical="top"/>
    </xf>
    <xf numFmtId="3" fontId="18" fillId="0" borderId="113" xfId="0" applyNumberFormat="1" applyFont="1" applyBorder="1" applyAlignment="1">
      <alignment horizontal="right" vertical="top"/>
    </xf>
    <xf numFmtId="0" fontId="24" fillId="0" borderId="118" xfId="0" applyFont="1" applyBorder="1" applyAlignment="1">
      <alignment horizontal="left" vertical="top"/>
    </xf>
    <xf numFmtId="3" fontId="18" fillId="0" borderId="118" xfId="0" applyNumberFormat="1" applyFont="1" applyBorder="1" applyAlignment="1">
      <alignment horizontal="right" vertical="top"/>
    </xf>
    <xf numFmtId="3" fontId="18" fillId="0" borderId="117" xfId="0" applyNumberFormat="1" applyFont="1" applyBorder="1" applyAlignment="1">
      <alignment horizontal="right" vertical="top"/>
    </xf>
    <xf numFmtId="3" fontId="18" fillId="6" borderId="149" xfId="0" applyNumberFormat="1" applyFont="1" applyFill="1" applyBorder="1" applyAlignment="1">
      <alignment horizontal="right" vertical="top"/>
    </xf>
    <xf numFmtId="3" fontId="18" fillId="6" borderId="111" xfId="0" applyNumberFormat="1" applyFont="1" applyFill="1" applyBorder="1" applyAlignment="1">
      <alignment horizontal="right" vertical="top"/>
    </xf>
    <xf numFmtId="3" fontId="18" fillId="6" borderId="157" xfId="0" applyNumberFormat="1" applyFont="1" applyFill="1" applyBorder="1" applyAlignment="1">
      <alignment horizontal="right" vertical="top"/>
    </xf>
    <xf numFmtId="0" fontId="17" fillId="0" borderId="44" xfId="0" applyFont="1" applyBorder="1" applyAlignment="1">
      <alignment horizontal="center" vertical="top"/>
    </xf>
    <xf numFmtId="3" fontId="18" fillId="6" borderId="55" xfId="0" applyNumberFormat="1" applyFont="1" applyFill="1" applyBorder="1" applyAlignment="1">
      <alignment horizontal="right" vertical="top"/>
    </xf>
    <xf numFmtId="0" fontId="18" fillId="0" borderId="55" xfId="0" applyFont="1" applyBorder="1" applyAlignment="1">
      <alignment horizontal="right" vertical="top"/>
    </xf>
    <xf numFmtId="3" fontId="18" fillId="0" borderId="55" xfId="0" applyNumberFormat="1" applyFont="1" applyBorder="1" applyAlignment="1">
      <alignment horizontal="right" vertical="top"/>
    </xf>
    <xf numFmtId="0" fontId="22" fillId="0" borderId="111" xfId="0" applyFont="1" applyBorder="1" applyAlignment="1">
      <alignment horizontal="left" vertical="top" wrapText="1"/>
    </xf>
    <xf numFmtId="0" fontId="22" fillId="0" borderId="149" xfId="0" applyFont="1" applyBorder="1" applyAlignment="1">
      <alignment horizontal="left" vertical="top" wrapText="1"/>
    </xf>
    <xf numFmtId="0" fontId="22" fillId="0" borderId="113" xfId="0" applyFont="1" applyBorder="1" applyAlignment="1">
      <alignment horizontal="left" vertical="top" wrapText="1"/>
    </xf>
    <xf numFmtId="0" fontId="22" fillId="0" borderId="114" xfId="0" applyFont="1" applyBorder="1" applyAlignment="1">
      <alignment horizontal="left" vertical="top" wrapText="1"/>
    </xf>
    <xf numFmtId="0" fontId="22" fillId="0" borderId="115" xfId="0" applyFont="1" applyBorder="1" applyAlignment="1">
      <alignment horizontal="left" vertical="top" wrapText="1"/>
    </xf>
    <xf numFmtId="0" fontId="22" fillId="0" borderId="117" xfId="0" applyFont="1" applyBorder="1" applyAlignment="1">
      <alignment horizontal="left" vertical="top" wrapText="1"/>
    </xf>
    <xf numFmtId="0" fontId="22" fillId="0" borderId="139" xfId="0" applyFont="1" applyBorder="1" applyAlignment="1">
      <alignment horizontal="left" vertical="top" wrapText="1"/>
    </xf>
    <xf numFmtId="0" fontId="22" fillId="0" borderId="111" xfId="0" applyFont="1" applyBorder="1" applyAlignment="1">
      <alignment horizontal="left" vertical="top"/>
    </xf>
    <xf numFmtId="0" fontId="22" fillId="0" borderId="149" xfId="0" applyFont="1" applyBorder="1" applyAlignment="1">
      <alignment horizontal="left" vertical="top"/>
    </xf>
    <xf numFmtId="0" fontId="22" fillId="0" borderId="157" xfId="0" applyFont="1" applyBorder="1" applyAlignment="1">
      <alignment horizontal="left" vertical="top"/>
    </xf>
    <xf numFmtId="0" fontId="18" fillId="0" borderId="113" xfId="0" applyFont="1" applyBorder="1" applyAlignment="1">
      <alignment horizontal="center" vertical="top"/>
    </xf>
    <xf numFmtId="0" fontId="18" fillId="0" borderId="114" xfId="0" applyFont="1" applyBorder="1" applyAlignment="1">
      <alignment horizontal="center" vertical="top"/>
    </xf>
    <xf numFmtId="0" fontId="18" fillId="0" borderId="117" xfId="0" applyFont="1" applyBorder="1" applyAlignment="1">
      <alignment horizontal="center" vertical="top"/>
    </xf>
    <xf numFmtId="0" fontId="18" fillId="0" borderId="139" xfId="0" applyFont="1" applyBorder="1" applyAlignment="1">
      <alignment horizontal="center" vertical="top"/>
    </xf>
    <xf numFmtId="0" fontId="22" fillId="0" borderId="113" xfId="0" applyFont="1" applyBorder="1" applyAlignment="1">
      <alignment horizontal="center" vertical="top"/>
    </xf>
    <xf numFmtId="0" fontId="22" fillId="0" borderId="114" xfId="0" applyFont="1" applyBorder="1" applyAlignment="1">
      <alignment horizontal="center" vertical="top"/>
    </xf>
    <xf numFmtId="0" fontId="22" fillId="0" borderId="115" xfId="0" applyFont="1" applyBorder="1" applyAlignment="1">
      <alignment horizontal="center" vertical="top"/>
    </xf>
    <xf numFmtId="0" fontId="22" fillId="0" borderId="117" xfId="0" applyFont="1" applyBorder="1" applyAlignment="1">
      <alignment horizontal="center" vertical="top"/>
    </xf>
    <xf numFmtId="0" fontId="22" fillId="0" borderId="139" xfId="0" applyFont="1" applyBorder="1" applyAlignment="1">
      <alignment horizontal="center" vertical="top"/>
    </xf>
    <xf numFmtId="0" fontId="22" fillId="0" borderId="140" xfId="0" applyFont="1" applyBorder="1" applyAlignment="1">
      <alignment horizontal="center" vertical="top"/>
    </xf>
    <xf numFmtId="0" fontId="18" fillId="0" borderId="140" xfId="0" applyFont="1" applyBorder="1" applyAlignment="1">
      <alignment horizontal="center" vertical="top"/>
    </xf>
    <xf numFmtId="0" fontId="17" fillId="0" borderId="0" xfId="0" applyFont="1" applyAlignment="1">
      <alignment horizontal="center" vertical="top" wrapText="1"/>
    </xf>
    <xf numFmtId="0" fontId="17" fillId="0" borderId="38" xfId="0" applyFont="1" applyBorder="1" applyAlignment="1">
      <alignment horizontal="center" vertical="top" wrapText="1"/>
    </xf>
    <xf numFmtId="0" fontId="24" fillId="0" borderId="149" xfId="0" applyFont="1" applyBorder="1" applyAlignment="1">
      <alignment horizontal="left" vertical="top" wrapText="1"/>
    </xf>
    <xf numFmtId="0" fontId="24" fillId="0" borderId="157" xfId="0" applyFont="1" applyBorder="1" applyAlignment="1">
      <alignment horizontal="left" vertical="top" wrapText="1"/>
    </xf>
    <xf numFmtId="0" fontId="24" fillId="0" borderId="117" xfId="0" applyFont="1" applyBorder="1" applyAlignment="1">
      <alignment horizontal="left" vertical="top" wrapText="1"/>
    </xf>
    <xf numFmtId="0" fontId="24" fillId="0" borderId="139" xfId="0" applyFont="1" applyBorder="1" applyAlignment="1">
      <alignment horizontal="left" vertical="top" wrapText="1"/>
    </xf>
    <xf numFmtId="0" fontId="18" fillId="0" borderId="113" xfId="0" applyFont="1" applyBorder="1" applyAlignment="1">
      <alignment horizontal="center" vertical="top" wrapText="1"/>
    </xf>
    <xf numFmtId="0" fontId="18" fillId="0" borderId="114" xfId="0" applyFont="1" applyBorder="1" applyAlignment="1">
      <alignment horizontal="center" vertical="top" wrapText="1"/>
    </xf>
    <xf numFmtId="0" fontId="18" fillId="0" borderId="117" xfId="0" applyFont="1" applyBorder="1" applyAlignment="1">
      <alignment horizontal="center" vertical="top" wrapText="1"/>
    </xf>
    <xf numFmtId="0" fontId="18" fillId="0" borderId="139" xfId="0" applyFont="1" applyBorder="1" applyAlignment="1">
      <alignment horizontal="center" vertical="top" wrapText="1"/>
    </xf>
    <xf numFmtId="0" fontId="24" fillId="0" borderId="139" xfId="0" applyFont="1" applyBorder="1" applyAlignment="1">
      <alignment horizontal="center" vertical="top"/>
    </xf>
    <xf numFmtId="0" fontId="18" fillId="0" borderId="115" xfId="0" applyFont="1" applyBorder="1" applyAlignment="1">
      <alignment horizontal="center" vertical="top"/>
    </xf>
    <xf numFmtId="0" fontId="7" fillId="17" borderId="47" xfId="0" applyFont="1" applyFill="1" applyBorder="1" applyAlignment="1">
      <alignment horizontal="left" vertical="top"/>
    </xf>
    <xf numFmtId="0" fontId="18" fillId="0" borderId="140" xfId="0" applyFont="1" applyBorder="1" applyAlignment="1">
      <alignment horizontal="center" vertical="top" wrapText="1"/>
    </xf>
    <xf numFmtId="0" fontId="24" fillId="0" borderId="148" xfId="0" applyFont="1" applyBorder="1" applyAlignment="1">
      <alignment horizontal="left" vertical="top" wrapText="1"/>
    </xf>
    <xf numFmtId="0" fontId="24" fillId="0" borderId="0" xfId="0" applyFont="1" applyAlignment="1">
      <alignment horizontal="center" vertical="top" wrapText="1"/>
    </xf>
    <xf numFmtId="0" fontId="24" fillId="0" borderId="285" xfId="0" applyFont="1" applyBorder="1" applyAlignment="1">
      <alignment horizontal="center" vertical="top" wrapText="1"/>
    </xf>
    <xf numFmtId="0" fontId="24" fillId="0" borderId="137" xfId="0" applyFont="1" applyBorder="1" applyAlignment="1">
      <alignment horizontal="center" vertical="top" wrapText="1"/>
    </xf>
    <xf numFmtId="0" fontId="24" fillId="0" borderId="138" xfId="0" applyFont="1" applyBorder="1" applyAlignment="1">
      <alignment horizontal="center" vertical="top" wrapText="1"/>
    </xf>
    <xf numFmtId="0" fontId="24" fillId="0" borderId="285" xfId="0" applyFont="1" applyBorder="1" applyAlignment="1">
      <alignment horizontal="left" vertical="top" wrapText="1"/>
    </xf>
    <xf numFmtId="0" fontId="24" fillId="0" borderId="137" xfId="0" applyFont="1" applyBorder="1" applyAlignment="1">
      <alignment horizontal="left" vertical="top" wrapText="1"/>
    </xf>
    <xf numFmtId="0" fontId="24" fillId="0" borderId="138" xfId="0" applyFont="1" applyBorder="1" applyAlignment="1">
      <alignment horizontal="left" vertical="top" wrapText="1"/>
    </xf>
    <xf numFmtId="0" fontId="18" fillId="6" borderId="111" xfId="0" applyFont="1" applyFill="1" applyBorder="1" applyAlignment="1">
      <alignment horizontal="center" vertical="top"/>
    </xf>
    <xf numFmtId="0" fontId="18" fillId="6" borderId="157" xfId="0" applyFont="1" applyFill="1" applyBorder="1" applyAlignment="1">
      <alignment horizontal="center" vertical="top"/>
    </xf>
    <xf numFmtId="0" fontId="18" fillId="6" borderId="149" xfId="0" applyFont="1" applyFill="1" applyBorder="1" applyAlignment="1">
      <alignment horizontal="center" vertical="top"/>
    </xf>
    <xf numFmtId="0" fontId="18" fillId="6" borderId="113" xfId="0" applyFont="1" applyFill="1" applyBorder="1" applyAlignment="1">
      <alignment horizontal="center" vertical="top"/>
    </xf>
    <xf numFmtId="0" fontId="18" fillId="6" borderId="115" xfId="0" applyFont="1" applyFill="1" applyBorder="1" applyAlignment="1">
      <alignment horizontal="center" vertical="top"/>
    </xf>
    <xf numFmtId="0" fontId="18" fillId="6" borderId="114" xfId="0" applyFont="1" applyFill="1" applyBorder="1" applyAlignment="1">
      <alignment horizontal="center" vertical="top"/>
    </xf>
    <xf numFmtId="0" fontId="23" fillId="8" borderId="43" xfId="0" applyFont="1" applyFill="1" applyBorder="1" applyAlignment="1">
      <alignment horizontal="center" vertical="top" wrapText="1"/>
    </xf>
    <xf numFmtId="0" fontId="23" fillId="8" borderId="1" xfId="0" applyFont="1" applyFill="1" applyBorder="1" applyAlignment="1">
      <alignment horizontal="center" vertical="top" wrapText="1"/>
    </xf>
    <xf numFmtId="0" fontId="23" fillId="8" borderId="1" xfId="0" applyFont="1" applyFill="1" applyBorder="1" applyAlignment="1">
      <alignment horizontal="center" vertical="top"/>
    </xf>
    <xf numFmtId="0" fontId="23" fillId="8" borderId="40" xfId="0" applyFont="1" applyFill="1" applyBorder="1" applyAlignment="1">
      <alignment horizontal="center" vertical="top"/>
    </xf>
    <xf numFmtId="0" fontId="18" fillId="6" borderId="117" xfId="0" applyFont="1" applyFill="1" applyBorder="1" applyAlignment="1">
      <alignment horizontal="center" vertical="top"/>
    </xf>
    <xf numFmtId="0" fontId="18" fillId="6" borderId="140" xfId="0" applyFont="1" applyFill="1" applyBorder="1" applyAlignment="1">
      <alignment horizontal="center" vertical="top"/>
    </xf>
    <xf numFmtId="0" fontId="18" fillId="6" borderId="139" xfId="0" applyFont="1" applyFill="1" applyBorder="1" applyAlignment="1">
      <alignment horizontal="center" vertical="top"/>
    </xf>
    <xf numFmtId="0" fontId="17" fillId="8" borderId="49" xfId="0" applyFont="1" applyFill="1" applyBorder="1" applyAlignment="1">
      <alignment horizontal="center"/>
    </xf>
    <xf numFmtId="3" fontId="18" fillId="6" borderId="120" xfId="0" applyNumberFormat="1" applyFont="1" applyFill="1" applyBorder="1" applyAlignment="1">
      <alignment horizontal="right" vertical="center"/>
    </xf>
    <xf numFmtId="3" fontId="18" fillId="6" borderId="119" xfId="0" applyNumberFormat="1" applyFont="1" applyFill="1" applyBorder="1" applyAlignment="1">
      <alignment horizontal="right" vertical="center"/>
    </xf>
    <xf numFmtId="3" fontId="18" fillId="6" borderId="125" xfId="0" applyNumberFormat="1" applyFont="1" applyFill="1" applyBorder="1" applyAlignment="1">
      <alignment horizontal="right" vertical="center"/>
    </xf>
    <xf numFmtId="0" fontId="18" fillId="0" borderId="203" xfId="0" applyFont="1" applyBorder="1" applyAlignment="1">
      <alignment horizontal="left" vertical="top"/>
    </xf>
    <xf numFmtId="0" fontId="18" fillId="0" borderId="215" xfId="0" applyFont="1" applyBorder="1" applyAlignment="1">
      <alignment horizontal="left" vertical="top"/>
    </xf>
    <xf numFmtId="0" fontId="22" fillId="0" borderId="203" xfId="0" applyFont="1" applyBorder="1" applyAlignment="1">
      <alignment horizontal="center"/>
    </xf>
    <xf numFmtId="0" fontId="22" fillId="0" borderId="215" xfId="0" applyFont="1" applyBorder="1" applyAlignment="1">
      <alignment horizontal="center"/>
    </xf>
    <xf numFmtId="0" fontId="17" fillId="0" borderId="203" xfId="0" applyFont="1" applyBorder="1" applyAlignment="1">
      <alignment horizontal="center" vertical="top"/>
    </xf>
    <xf numFmtId="0" fontId="17" fillId="0" borderId="215" xfId="0" applyFont="1" applyBorder="1" applyAlignment="1">
      <alignment horizontal="center" vertical="top"/>
    </xf>
    <xf numFmtId="187" fontId="18" fillId="0" borderId="55" xfId="5" applyNumberFormat="1" applyFont="1" applyBorder="1" applyAlignment="1">
      <alignment horizontal="right" vertical="center"/>
    </xf>
    <xf numFmtId="0" fontId="18" fillId="0" borderId="55" xfId="0" applyFont="1" applyBorder="1" applyAlignment="1">
      <alignment horizontal="right" vertical="center"/>
    </xf>
    <xf numFmtId="3" fontId="18" fillId="0" borderId="55" xfId="0" applyNumberFormat="1" applyFont="1" applyBorder="1" applyAlignment="1">
      <alignment horizontal="right" vertical="center"/>
    </xf>
    <xf numFmtId="0" fontId="18" fillId="0" borderId="47" xfId="0" applyFont="1" applyBorder="1" applyAlignment="1">
      <alignment horizontal="left" vertical="top"/>
    </xf>
    <xf numFmtId="0" fontId="18" fillId="0" borderId="41" xfId="0" applyFont="1" applyBorder="1" applyAlignment="1">
      <alignment horizontal="left" vertical="top"/>
    </xf>
    <xf numFmtId="0" fontId="18" fillId="0" borderId="45" xfId="0" applyFont="1" applyBorder="1" applyAlignment="1">
      <alignment vertical="top" wrapText="1"/>
    </xf>
    <xf numFmtId="0" fontId="18" fillId="0" borderId="48" xfId="0" applyFont="1" applyBorder="1" applyAlignment="1">
      <alignment vertical="top" wrapText="1"/>
    </xf>
    <xf numFmtId="0" fontId="18" fillId="0" borderId="42" xfId="0" applyFont="1" applyBorder="1" applyAlignment="1">
      <alignment vertical="top" wrapText="1"/>
    </xf>
    <xf numFmtId="0" fontId="18" fillId="0" borderId="207" xfId="0" applyFont="1" applyBorder="1" applyAlignment="1">
      <alignment horizontal="left" vertical="top" wrapText="1"/>
    </xf>
    <xf numFmtId="0" fontId="18" fillId="0" borderId="218" xfId="0" applyFont="1" applyBorder="1" applyAlignment="1">
      <alignment horizontal="left" vertical="center"/>
    </xf>
    <xf numFmtId="0" fontId="18" fillId="0" borderId="217" xfId="0" applyFont="1" applyBorder="1" applyAlignment="1">
      <alignment horizontal="left" vertical="center"/>
    </xf>
    <xf numFmtId="0" fontId="18" fillId="0" borderId="48" xfId="0" applyFont="1" applyBorder="1" applyAlignment="1">
      <alignment horizontal="left" vertical="center"/>
    </xf>
    <xf numFmtId="0" fontId="18" fillId="0" borderId="27" xfId="0" applyFont="1" applyBorder="1" applyAlignment="1">
      <alignment horizontal="left" vertical="center"/>
    </xf>
    <xf numFmtId="0" fontId="18" fillId="0" borderId="158" xfId="0" applyFont="1" applyBorder="1" applyAlignment="1">
      <alignment horizontal="left" vertical="top"/>
    </xf>
    <xf numFmtId="0" fontId="18" fillId="0" borderId="159" xfId="0" applyFont="1" applyBorder="1" applyAlignment="1">
      <alignment horizontal="left" vertical="top"/>
    </xf>
    <xf numFmtId="0" fontId="18" fillId="0" borderId="48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7" fillId="0" borderId="97" xfId="0" applyFont="1" applyBorder="1" applyAlignment="1">
      <alignment horizontal="left"/>
    </xf>
    <xf numFmtId="0" fontId="17" fillId="0" borderId="94" xfId="0" applyFont="1" applyBorder="1" applyAlignment="1">
      <alignment horizontal="left"/>
    </xf>
    <xf numFmtId="0" fontId="17" fillId="0" borderId="96" xfId="0" applyFont="1" applyBorder="1" applyAlignment="1">
      <alignment horizontal="left"/>
    </xf>
    <xf numFmtId="0" fontId="17" fillId="0" borderId="96" xfId="0" applyFont="1" applyBorder="1" applyAlignment="1">
      <alignment horizontal="left" vertical="center"/>
    </xf>
    <xf numFmtId="0" fontId="17" fillId="0" borderId="97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top"/>
    </xf>
    <xf numFmtId="3" fontId="18" fillId="0" borderId="54" xfId="0" applyNumberFormat="1" applyFont="1" applyBorder="1" applyAlignment="1">
      <alignment horizontal="right" vertical="center"/>
    </xf>
    <xf numFmtId="3" fontId="18" fillId="0" borderId="53" xfId="0" applyNumberFormat="1" applyFont="1" applyBorder="1" applyAlignment="1">
      <alignment horizontal="right" vertical="center"/>
    </xf>
    <xf numFmtId="0" fontId="17" fillId="0" borderId="124" xfId="0" applyFont="1" applyBorder="1" applyAlignment="1">
      <alignment horizontal="left" vertical="top"/>
    </xf>
    <xf numFmtId="0" fontId="17" fillId="0" borderId="123" xfId="0" applyFont="1" applyBorder="1" applyAlignment="1">
      <alignment horizontal="left" vertical="top"/>
    </xf>
    <xf numFmtId="3" fontId="18" fillId="0" borderId="124" xfId="0" applyNumberFormat="1" applyFont="1" applyBorder="1" applyAlignment="1">
      <alignment horizontal="right" vertical="center"/>
    </xf>
    <xf numFmtId="3" fontId="18" fillId="0" borderId="123" xfId="0" applyNumberFormat="1" applyFont="1" applyBorder="1" applyAlignment="1">
      <alignment horizontal="right" vertical="center"/>
    </xf>
    <xf numFmtId="0" fontId="24" fillId="0" borderId="47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17" fillId="0" borderId="273" xfId="0" applyFont="1" applyBorder="1" applyAlignment="1">
      <alignment horizontal="left" vertical="top"/>
    </xf>
    <xf numFmtId="0" fontId="18" fillId="0" borderId="126" xfId="0" applyFont="1" applyBorder="1" applyAlignment="1">
      <alignment horizontal="left" vertical="top"/>
    </xf>
    <xf numFmtId="0" fontId="18" fillId="0" borderId="125" xfId="0" applyFont="1" applyBorder="1" applyAlignment="1">
      <alignment horizontal="left" vertical="top"/>
    </xf>
    <xf numFmtId="0" fontId="18" fillId="0" borderId="119" xfId="0" applyFont="1" applyBorder="1" applyAlignment="1">
      <alignment horizontal="left" vertical="top" wrapText="1"/>
    </xf>
    <xf numFmtId="0" fontId="18" fillId="0" borderId="126" xfId="0" applyFont="1" applyBorder="1" applyAlignment="1">
      <alignment horizontal="left" vertical="top" wrapText="1"/>
    </xf>
    <xf numFmtId="0" fontId="18" fillId="0" borderId="125" xfId="0" applyFont="1" applyBorder="1" applyAlignment="1">
      <alignment horizontal="left" vertical="top" wrapText="1"/>
    </xf>
    <xf numFmtId="0" fontId="24" fillId="0" borderId="51" xfId="0" applyFont="1" applyBorder="1" applyAlignment="1">
      <alignment horizontal="left" vertical="top"/>
    </xf>
    <xf numFmtId="0" fontId="24" fillId="0" borderId="170" xfId="0" applyFont="1" applyBorder="1" applyAlignment="1">
      <alignment horizontal="left" vertical="top"/>
    </xf>
    <xf numFmtId="0" fontId="24" fillId="0" borderId="181" xfId="0" applyFont="1" applyBorder="1" applyAlignment="1">
      <alignment horizontal="left" vertical="top"/>
    </xf>
    <xf numFmtId="0" fontId="18" fillId="0" borderId="209" xfId="0" applyFont="1" applyBorder="1" applyAlignment="1">
      <alignment horizontal="left" vertical="center" wrapText="1"/>
    </xf>
    <xf numFmtId="0" fontId="18" fillId="0" borderId="211" xfId="0" applyFont="1" applyBorder="1" applyAlignment="1">
      <alignment horizontal="left" vertical="center" wrapText="1"/>
    </xf>
    <xf numFmtId="0" fontId="18" fillId="0" borderId="209" xfId="0" applyFont="1" applyBorder="1" applyAlignment="1">
      <alignment horizontal="left" vertical="center"/>
    </xf>
    <xf numFmtId="0" fontId="18" fillId="0" borderId="212" xfId="0" applyFont="1" applyBorder="1" applyAlignment="1">
      <alignment horizontal="left" vertical="center"/>
    </xf>
    <xf numFmtId="0" fontId="24" fillId="0" borderId="218" xfId="0" applyFont="1" applyBorder="1" applyAlignment="1">
      <alignment horizontal="left" vertical="center" wrapText="1"/>
    </xf>
    <xf numFmtId="0" fontId="24" fillId="0" borderId="219" xfId="0" applyFont="1" applyBorder="1" applyAlignment="1">
      <alignment horizontal="left" vertical="center" wrapText="1"/>
    </xf>
    <xf numFmtId="0" fontId="24" fillId="0" borderId="218" xfId="0" applyFont="1" applyBorder="1" applyAlignment="1">
      <alignment horizontal="left" vertical="center"/>
    </xf>
    <xf numFmtId="0" fontId="24" fillId="0" borderId="219" xfId="0" applyFont="1" applyBorder="1" applyAlignment="1">
      <alignment horizontal="left" vertical="center"/>
    </xf>
    <xf numFmtId="0" fontId="24" fillId="0" borderId="217" xfId="0" applyFont="1" applyBorder="1" applyAlignment="1">
      <alignment horizontal="left" vertical="center"/>
    </xf>
    <xf numFmtId="0" fontId="17" fillId="0" borderId="218" xfId="0" applyFont="1" applyBorder="1" applyAlignment="1">
      <alignment horizontal="center" vertical="top"/>
    </xf>
    <xf numFmtId="0" fontId="17" fillId="0" borderId="214" xfId="0" applyFont="1" applyBorder="1" applyAlignment="1">
      <alignment horizontal="center" vertical="top"/>
    </xf>
    <xf numFmtId="0" fontId="17" fillId="0" borderId="205" xfId="0" applyFont="1" applyBorder="1" applyAlignment="1">
      <alignment horizontal="center" vertical="top"/>
    </xf>
    <xf numFmtId="0" fontId="17" fillId="0" borderId="210" xfId="0" applyFont="1" applyBorder="1" applyAlignment="1">
      <alignment horizontal="center" vertical="top"/>
    </xf>
    <xf numFmtId="0" fontId="21" fillId="0" borderId="205" xfId="0" applyFont="1" applyBorder="1" applyAlignment="1">
      <alignment horizontal="center"/>
    </xf>
    <xf numFmtId="0" fontId="21" fillId="0" borderId="210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22" fillId="0" borderId="47" xfId="0" applyFont="1" applyBorder="1" applyAlignment="1">
      <alignment horizontal="left"/>
    </xf>
    <xf numFmtId="0" fontId="22" fillId="0" borderId="41" xfId="0" applyFont="1" applyBorder="1" applyAlignment="1">
      <alignment horizontal="left"/>
    </xf>
    <xf numFmtId="0" fontId="24" fillId="0" borderId="44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2" fillId="0" borderId="47" xfId="0" applyFont="1" applyBorder="1" applyAlignment="1">
      <alignment horizontal="left" vertical="top" wrapText="1"/>
    </xf>
    <xf numFmtId="0" fontId="22" fillId="0" borderId="44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0" fontId="22" fillId="0" borderId="203" xfId="0" applyFont="1" applyBorder="1" applyAlignment="1">
      <alignment horizontal="left" vertical="top" wrapText="1"/>
    </xf>
    <xf numFmtId="0" fontId="22" fillId="0" borderId="204" xfId="0" applyFont="1" applyBorder="1" applyAlignment="1">
      <alignment horizontal="left" vertical="top" wrapText="1"/>
    </xf>
    <xf numFmtId="0" fontId="22" fillId="0" borderId="203" xfId="0" applyFont="1" applyBorder="1" applyAlignment="1">
      <alignment horizontal="left" vertical="top"/>
    </xf>
    <xf numFmtId="0" fontId="22" fillId="0" borderId="204" xfId="0" applyFont="1" applyBorder="1" applyAlignment="1">
      <alignment horizontal="left" vertical="top"/>
    </xf>
    <xf numFmtId="0" fontId="22" fillId="0" borderId="205" xfId="0" applyFont="1" applyBorder="1" applyAlignment="1">
      <alignment horizontal="left" vertical="top"/>
    </xf>
    <xf numFmtId="0" fontId="22" fillId="0" borderId="206" xfId="0" applyFont="1" applyBorder="1" applyAlignment="1">
      <alignment horizontal="left" vertical="top"/>
    </xf>
    <xf numFmtId="0" fontId="22" fillId="0" borderId="213" xfId="0" applyFont="1" applyBorder="1" applyAlignment="1">
      <alignment horizontal="left" vertical="top"/>
    </xf>
    <xf numFmtId="0" fontId="17" fillId="8" borderId="41" xfId="0" applyFont="1" applyFill="1" applyBorder="1" applyAlignment="1">
      <alignment horizontal="center" vertical="center" wrapText="1"/>
    </xf>
    <xf numFmtId="0" fontId="17" fillId="8" borderId="41" xfId="0" applyFont="1" applyFill="1" applyBorder="1" applyAlignment="1">
      <alignment horizontal="center" vertical="center"/>
    </xf>
    <xf numFmtId="0" fontId="18" fillId="0" borderId="47" xfId="0" applyFont="1" applyBorder="1" applyAlignment="1"/>
    <xf numFmtId="0" fontId="18" fillId="0" borderId="41" xfId="0" applyFont="1" applyBorder="1" applyAlignment="1"/>
    <xf numFmtId="0" fontId="18" fillId="0" borderId="205" xfId="0" applyFont="1" applyBorder="1" applyAlignment="1">
      <alignment horizontal="center"/>
    </xf>
    <xf numFmtId="0" fontId="18" fillId="0" borderId="210" xfId="0" applyFont="1" applyBorder="1" applyAlignment="1">
      <alignment horizontal="center"/>
    </xf>
    <xf numFmtId="0" fontId="18" fillId="0" borderId="211" xfId="0" applyFont="1" applyBorder="1" applyAlignment="1">
      <alignment horizontal="left" vertical="top" wrapText="1"/>
    </xf>
    <xf numFmtId="0" fontId="18" fillId="0" borderId="212" xfId="0" applyFont="1" applyBorder="1" applyAlignment="1">
      <alignment horizontal="left" vertical="top" wrapText="1"/>
    </xf>
    <xf numFmtId="0" fontId="18" fillId="0" borderId="27" xfId="0" applyFont="1" applyBorder="1" applyAlignment="1">
      <alignment horizontal="left" vertical="top" wrapText="1"/>
    </xf>
    <xf numFmtId="0" fontId="18" fillId="0" borderId="47" xfId="0" applyFont="1" applyBorder="1" applyAlignment="1">
      <alignment horizontal="left" vertical="center" wrapText="1"/>
    </xf>
    <xf numFmtId="0" fontId="18" fillId="0" borderId="203" xfId="0" applyFont="1" applyBorder="1" applyAlignment="1">
      <alignment horizontal="left" vertical="center"/>
    </xf>
    <xf numFmtId="0" fontId="18" fillId="0" borderId="227" xfId="0" applyFont="1" applyBorder="1" applyAlignment="1">
      <alignment horizontal="left" vertical="center"/>
    </xf>
    <xf numFmtId="0" fontId="18" fillId="0" borderId="38" xfId="0" applyFont="1" applyBorder="1" applyAlignment="1">
      <alignment horizontal="left" vertical="center"/>
    </xf>
    <xf numFmtId="0" fontId="18" fillId="6" borderId="111" xfId="0" applyFont="1" applyFill="1" applyBorder="1" applyAlignment="1">
      <alignment horizontal="center"/>
    </xf>
    <xf numFmtId="0" fontId="18" fillId="6" borderId="149" xfId="0" applyFont="1" applyFill="1" applyBorder="1" applyAlignment="1">
      <alignment horizontal="center"/>
    </xf>
    <xf numFmtId="0" fontId="18" fillId="6" borderId="157" xfId="0" applyFont="1" applyFill="1" applyBorder="1" applyAlignment="1">
      <alignment horizontal="center"/>
    </xf>
    <xf numFmtId="0" fontId="18" fillId="6" borderId="113" xfId="0" applyFont="1" applyFill="1" applyBorder="1" applyAlignment="1">
      <alignment horizontal="center"/>
    </xf>
    <xf numFmtId="0" fontId="18" fillId="6" borderId="115" xfId="0" applyFont="1" applyFill="1" applyBorder="1" applyAlignment="1">
      <alignment horizontal="center"/>
    </xf>
    <xf numFmtId="0" fontId="18" fillId="6" borderId="114" xfId="0" applyFont="1" applyFill="1" applyBorder="1" applyAlignment="1">
      <alignment horizontal="center"/>
    </xf>
    <xf numFmtId="0" fontId="22" fillId="0" borderId="45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8" fillId="0" borderId="113" xfId="0" applyFont="1" applyBorder="1" applyAlignment="1">
      <alignment horizontal="center"/>
    </xf>
    <xf numFmtId="0" fontId="18" fillId="0" borderId="115" xfId="0" applyFont="1" applyBorder="1" applyAlignment="1">
      <alignment horizontal="center"/>
    </xf>
    <xf numFmtId="0" fontId="18" fillId="0" borderId="117" xfId="0" applyFont="1" applyBorder="1" applyAlignment="1">
      <alignment horizontal="center"/>
    </xf>
    <xf numFmtId="0" fontId="18" fillId="0" borderId="140" xfId="0" applyFont="1" applyBorder="1" applyAlignment="1">
      <alignment horizontal="center"/>
    </xf>
    <xf numFmtId="0" fontId="18" fillId="6" borderId="117" xfId="0" applyFont="1" applyFill="1" applyBorder="1" applyAlignment="1">
      <alignment horizontal="center"/>
    </xf>
    <xf numFmtId="0" fontId="18" fillId="6" borderId="140" xfId="0" applyFont="1" applyFill="1" applyBorder="1" applyAlignment="1">
      <alignment horizontal="center"/>
    </xf>
    <xf numFmtId="0" fontId="17" fillId="0" borderId="102" xfId="0" applyFont="1" applyBorder="1" applyAlignment="1">
      <alignment horizontal="left"/>
    </xf>
    <xf numFmtId="0" fontId="21" fillId="0" borderId="110" xfId="0" applyFont="1" applyBorder="1" applyAlignment="1">
      <alignment horizontal="left"/>
    </xf>
    <xf numFmtId="0" fontId="21" fillId="0" borderId="109" xfId="0" applyFont="1" applyBorder="1" applyAlignment="1">
      <alignment horizontal="left"/>
    </xf>
    <xf numFmtId="0" fontId="18" fillId="0" borderId="113" xfId="0" applyFont="1" applyBorder="1" applyAlignment="1">
      <alignment horizontal="left"/>
    </xf>
    <xf numFmtId="0" fontId="18" fillId="0" borderId="115" xfId="0" applyFont="1" applyBorder="1" applyAlignment="1">
      <alignment horizontal="left"/>
    </xf>
    <xf numFmtId="0" fontId="18" fillId="0" borderId="111" xfId="0" applyFont="1" applyBorder="1" applyAlignment="1">
      <alignment horizontal="left"/>
    </xf>
    <xf numFmtId="0" fontId="18" fillId="0" borderId="157" xfId="0" applyFont="1" applyBorder="1" applyAlignment="1">
      <alignment horizontal="left"/>
    </xf>
    <xf numFmtId="0" fontId="18" fillId="6" borderId="139" xfId="0" applyFont="1" applyFill="1" applyBorder="1" applyAlignment="1">
      <alignment horizontal="center"/>
    </xf>
    <xf numFmtId="0" fontId="23" fillId="0" borderId="48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27" xfId="0" applyFont="1" applyBorder="1" applyAlignment="1">
      <alignment horizontal="center"/>
    </xf>
    <xf numFmtId="0" fontId="23" fillId="8" borderId="0" xfId="0" applyFont="1" applyFill="1" applyAlignment="1">
      <alignment horizontal="center"/>
    </xf>
    <xf numFmtId="0" fontId="23" fillId="8" borderId="46" xfId="0" applyFont="1" applyFill="1" applyBorder="1" applyAlignment="1">
      <alignment horizontal="center"/>
    </xf>
    <xf numFmtId="0" fontId="23" fillId="8" borderId="41" xfId="0" applyFont="1" applyFill="1" applyBorder="1" applyAlignment="1">
      <alignment horizontal="center"/>
    </xf>
    <xf numFmtId="0" fontId="23" fillId="8" borderId="8" xfId="0" applyFont="1" applyFill="1" applyBorder="1" applyAlignment="1">
      <alignment horizontal="center"/>
    </xf>
    <xf numFmtId="0" fontId="24" fillId="6" borderId="113" xfId="0" applyFont="1" applyFill="1" applyBorder="1" applyAlignment="1">
      <alignment horizontal="center"/>
    </xf>
    <xf numFmtId="0" fontId="24" fillId="6" borderId="115" xfId="0" applyFont="1" applyFill="1" applyBorder="1" applyAlignment="1">
      <alignment horizontal="center"/>
    </xf>
    <xf numFmtId="0" fontId="24" fillId="6" borderId="114" xfId="0" applyFont="1" applyFill="1" applyBorder="1" applyAlignment="1">
      <alignment horizontal="center"/>
    </xf>
    <xf numFmtId="0" fontId="24" fillId="6" borderId="111" xfId="0" applyFont="1" applyFill="1" applyBorder="1" applyAlignment="1">
      <alignment horizontal="center"/>
    </xf>
    <xf numFmtId="0" fontId="24" fillId="6" borderId="157" xfId="0" applyFont="1" applyFill="1" applyBorder="1" applyAlignment="1">
      <alignment horizontal="center"/>
    </xf>
    <xf numFmtId="0" fontId="24" fillId="6" borderId="149" xfId="0" applyFont="1" applyFill="1" applyBorder="1" applyAlignment="1">
      <alignment horizontal="center"/>
    </xf>
    <xf numFmtId="0" fontId="24" fillId="0" borderId="145" xfId="0" applyFont="1" applyBorder="1" applyAlignment="1">
      <alignment horizontal="left" vertical="top"/>
    </xf>
    <xf numFmtId="0" fontId="23" fillId="8" borderId="42" xfId="0" applyFont="1" applyFill="1" applyBorder="1" applyAlignment="1">
      <alignment horizontal="center"/>
    </xf>
    <xf numFmtId="0" fontId="23" fillId="8" borderId="48" xfId="0" applyFont="1" applyFill="1" applyBorder="1" applyAlignment="1">
      <alignment horizontal="center"/>
    </xf>
    <xf numFmtId="0" fontId="23" fillId="8" borderId="43" xfId="0" applyFont="1" applyFill="1" applyBorder="1" applyAlignment="1">
      <alignment horizontal="center"/>
    </xf>
    <xf numFmtId="0" fontId="24" fillId="0" borderId="145" xfId="0" applyFont="1" applyBorder="1" applyAlignment="1">
      <alignment horizontal="left" vertical="top" wrapText="1"/>
    </xf>
    <xf numFmtId="0" fontId="24" fillId="0" borderId="113" xfId="0" applyFont="1" applyBorder="1" applyAlignment="1">
      <alignment horizontal="center"/>
    </xf>
    <xf numFmtId="0" fontId="24" fillId="0" borderId="115" xfId="0" applyFont="1" applyBorder="1" applyAlignment="1">
      <alignment horizontal="center"/>
    </xf>
    <xf numFmtId="0" fontId="24" fillId="0" borderId="203" xfId="0" applyFont="1" applyBorder="1" applyAlignment="1">
      <alignment horizontal="center" vertical="top" wrapText="1"/>
    </xf>
    <xf numFmtId="0" fontId="24" fillId="0" borderId="204" xfId="0" applyFont="1" applyBorder="1" applyAlignment="1">
      <alignment horizontal="center" vertical="top" wrapText="1"/>
    </xf>
    <xf numFmtId="0" fontId="24" fillId="0" borderId="216" xfId="0" applyFont="1" applyBorder="1" applyAlignment="1">
      <alignment horizontal="center" vertical="top" wrapText="1"/>
    </xf>
    <xf numFmtId="0" fontId="24" fillId="0" borderId="205" xfId="0" applyFont="1" applyBorder="1" applyAlignment="1">
      <alignment horizontal="center" vertical="top" wrapText="1"/>
    </xf>
    <xf numFmtId="0" fontId="24" fillId="0" borderId="206" xfId="0" applyFont="1" applyBorder="1" applyAlignment="1">
      <alignment horizontal="center" vertical="top" wrapText="1"/>
    </xf>
    <xf numFmtId="0" fontId="24" fillId="0" borderId="213" xfId="0" applyFont="1" applyBorder="1" applyAlignment="1">
      <alignment horizontal="center" vertical="top" wrapText="1"/>
    </xf>
    <xf numFmtId="0" fontId="24" fillId="0" borderId="117" xfId="0" applyFont="1" applyBorder="1" applyAlignment="1">
      <alignment horizontal="center"/>
    </xf>
    <xf numFmtId="0" fontId="24" fillId="0" borderId="140" xfId="0" applyFont="1" applyBorder="1" applyAlignment="1">
      <alignment horizontal="center"/>
    </xf>
    <xf numFmtId="0" fontId="24" fillId="6" borderId="117" xfId="0" applyFont="1" applyFill="1" applyBorder="1" applyAlignment="1">
      <alignment horizontal="center"/>
    </xf>
    <xf numFmtId="0" fontId="24" fillId="6" borderId="140" xfId="0" applyFont="1" applyFill="1" applyBorder="1" applyAlignment="1">
      <alignment horizontal="center"/>
    </xf>
    <xf numFmtId="0" fontId="24" fillId="6" borderId="139" xfId="0" applyFont="1" applyFill="1" applyBorder="1" applyAlignment="1">
      <alignment horizontal="center"/>
    </xf>
    <xf numFmtId="0" fontId="24" fillId="0" borderId="111" xfId="0" applyFont="1" applyBorder="1" applyAlignment="1">
      <alignment horizontal="left"/>
    </xf>
    <xf numFmtId="0" fontId="24" fillId="0" borderId="157" xfId="0" applyFont="1" applyBorder="1" applyAlignment="1">
      <alignment horizontal="left"/>
    </xf>
    <xf numFmtId="0" fontId="25" fillId="17" borderId="48" xfId="0" applyFont="1" applyFill="1" applyBorder="1" applyAlignment="1">
      <alignment horizontal="center" vertical="center"/>
    </xf>
    <xf numFmtId="0" fontId="23" fillId="8" borderId="42" xfId="0" applyFont="1" applyFill="1" applyBorder="1" applyAlignment="1">
      <alignment horizontal="center" vertical="center"/>
    </xf>
    <xf numFmtId="0" fontId="23" fillId="8" borderId="48" xfId="0" applyFont="1" applyFill="1" applyBorder="1" applyAlignment="1">
      <alignment horizontal="center" vertical="center"/>
    </xf>
    <xf numFmtId="0" fontId="23" fillId="8" borderId="41" xfId="0" applyFont="1" applyFill="1" applyBorder="1" applyAlignment="1">
      <alignment horizontal="center" vertical="center"/>
    </xf>
    <xf numFmtId="0" fontId="23" fillId="8" borderId="47" xfId="0" applyFont="1" applyFill="1" applyBorder="1" applyAlignment="1">
      <alignment horizontal="center" vertical="center"/>
    </xf>
    <xf numFmtId="0" fontId="23" fillId="8" borderId="42" xfId="0" applyFont="1" applyFill="1" applyBorder="1" applyAlignment="1">
      <alignment horizontal="center" vertical="center" wrapText="1"/>
    </xf>
    <xf numFmtId="0" fontId="23" fillId="8" borderId="41" xfId="0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left"/>
    </xf>
    <xf numFmtId="0" fontId="24" fillId="0" borderId="44" xfId="0" applyFont="1" applyBorder="1" applyAlignment="1">
      <alignment horizontal="left"/>
    </xf>
    <xf numFmtId="0" fontId="24" fillId="0" borderId="8" xfId="0" applyFont="1" applyBorder="1" applyAlignment="1">
      <alignment horizontal="left"/>
    </xf>
    <xf numFmtId="0" fontId="24" fillId="0" borderId="48" xfId="0" applyFont="1" applyBorder="1" applyAlignment="1">
      <alignment horizontal="left"/>
    </xf>
    <xf numFmtId="0" fontId="24" fillId="0" borderId="38" xfId="0" applyFont="1" applyBorder="1" applyAlignment="1">
      <alignment horizontal="left"/>
    </xf>
    <xf numFmtId="0" fontId="24" fillId="0" borderId="27" xfId="0" applyFont="1" applyBorder="1" applyAlignment="1">
      <alignment horizontal="left"/>
    </xf>
    <xf numFmtId="0" fontId="24" fillId="0" borderId="205" xfId="0" applyFont="1" applyBorder="1" applyAlignment="1">
      <alignment horizontal="left"/>
    </xf>
    <xf numFmtId="0" fontId="24" fillId="0" borderId="206" xfId="0" applyFont="1" applyBorder="1" applyAlignment="1">
      <alignment horizontal="left"/>
    </xf>
    <xf numFmtId="0" fontId="24" fillId="0" borderId="213" xfId="0" applyFont="1" applyBorder="1" applyAlignment="1">
      <alignment horizontal="left"/>
    </xf>
    <xf numFmtId="0" fontId="23" fillId="0" borderId="49" xfId="0" applyFont="1" applyBorder="1" applyAlignment="1">
      <alignment horizontal="center" vertical="top" wrapText="1"/>
    </xf>
    <xf numFmtId="0" fontId="23" fillId="0" borderId="45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43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8" borderId="47" xfId="0" applyFont="1" applyFill="1" applyBorder="1" applyAlignment="1">
      <alignment horizontal="center"/>
    </xf>
    <xf numFmtId="0" fontId="23" fillId="8" borderId="44" xfId="0" applyFont="1" applyFill="1" applyBorder="1" applyAlignment="1">
      <alignment horizontal="center"/>
    </xf>
    <xf numFmtId="0" fontId="23" fillId="0" borderId="45" xfId="0" applyFont="1" applyBorder="1" applyAlignment="1">
      <alignment horizontal="center" vertical="top"/>
    </xf>
    <xf numFmtId="0" fontId="23" fillId="0" borderId="48" xfId="0" applyFont="1" applyBorder="1" applyAlignment="1">
      <alignment horizontal="center" vertical="top"/>
    </xf>
    <xf numFmtId="0" fontId="24" fillId="0" borderId="123" xfId="0" applyFont="1" applyBorder="1" applyAlignment="1">
      <alignment horizontal="center" vertical="top"/>
    </xf>
    <xf numFmtId="0" fontId="24" fillId="0" borderId="158" xfId="0" applyFont="1" applyBorder="1" applyAlignment="1">
      <alignment horizontal="center" vertical="top"/>
    </xf>
    <xf numFmtId="0" fontId="24" fillId="0" borderId="119" xfId="0" applyFont="1" applyBorder="1" applyAlignment="1">
      <alignment horizontal="left" vertical="top"/>
    </xf>
    <xf numFmtId="0" fontId="24" fillId="0" borderId="125" xfId="0" applyFont="1" applyBorder="1" applyAlignment="1">
      <alignment horizontal="left" vertical="top"/>
    </xf>
    <xf numFmtId="0" fontId="24" fillId="0" borderId="53" xfId="0" applyFont="1" applyBorder="1" applyAlignment="1">
      <alignment horizontal="center" vertical="top"/>
    </xf>
    <xf numFmtId="0" fontId="24" fillId="0" borderId="121" xfId="0" applyFont="1" applyBorder="1" applyAlignment="1">
      <alignment horizontal="center" vertical="top"/>
    </xf>
    <xf numFmtId="0" fontId="24" fillId="0" borderId="219" xfId="0" applyFont="1" applyBorder="1" applyAlignment="1">
      <alignment horizontal="center" vertical="top"/>
    </xf>
    <xf numFmtId="0" fontId="24" fillId="0" borderId="119" xfId="0" applyFont="1" applyBorder="1" applyAlignment="1">
      <alignment horizontal="left" vertical="top" wrapText="1"/>
    </xf>
    <xf numFmtId="0" fontId="24" fillId="0" borderId="126" xfId="0" applyFont="1" applyBorder="1" applyAlignment="1">
      <alignment horizontal="left" vertical="top" wrapText="1"/>
    </xf>
    <xf numFmtId="0" fontId="24" fillId="0" borderId="125" xfId="0" applyFont="1" applyBorder="1" applyAlignment="1">
      <alignment horizontal="left" vertical="top" wrapText="1"/>
    </xf>
    <xf numFmtId="0" fontId="24" fillId="0" borderId="205" xfId="0" applyFont="1" applyBorder="1" applyAlignment="1">
      <alignment horizontal="center" vertical="top"/>
    </xf>
    <xf numFmtId="0" fontId="24" fillId="0" borderId="206" xfId="0" applyFont="1" applyBorder="1" applyAlignment="1">
      <alignment horizontal="center" vertical="top"/>
    </xf>
    <xf numFmtId="0" fontId="24" fillId="0" borderId="213" xfId="0" applyFont="1" applyBorder="1" applyAlignment="1">
      <alignment horizontal="center" vertical="top"/>
    </xf>
    <xf numFmtId="3" fontId="24" fillId="0" borderId="42" xfId="0" applyNumberFormat="1" applyFont="1" applyBorder="1" applyAlignment="1">
      <alignment horizontal="center" vertical="center"/>
    </xf>
    <xf numFmtId="3" fontId="24" fillId="0" borderId="48" xfId="0" applyNumberFormat="1" applyFont="1" applyBorder="1" applyAlignment="1">
      <alignment horizontal="center" vertical="center"/>
    </xf>
    <xf numFmtId="3" fontId="24" fillId="0" borderId="205" xfId="0" applyNumberFormat="1" applyFont="1" applyBorder="1" applyAlignment="1">
      <alignment horizontal="center" vertical="center"/>
    </xf>
    <xf numFmtId="3" fontId="24" fillId="0" borderId="206" xfId="0" applyNumberFormat="1" applyFont="1" applyBorder="1" applyAlignment="1">
      <alignment horizontal="center" vertical="center"/>
    </xf>
    <xf numFmtId="3" fontId="24" fillId="0" borderId="213" xfId="0" applyNumberFormat="1" applyFont="1" applyBorder="1" applyAlignment="1">
      <alignment horizontal="center" vertical="center"/>
    </xf>
    <xf numFmtId="3" fontId="24" fillId="0" borderId="38" xfId="0" applyNumberFormat="1" applyFont="1" applyBorder="1" applyAlignment="1">
      <alignment horizontal="center" vertical="center"/>
    </xf>
    <xf numFmtId="3" fontId="24" fillId="0" borderId="27" xfId="0" applyNumberFormat="1" applyFont="1" applyBorder="1" applyAlignment="1">
      <alignment horizontal="center" vertical="center"/>
    </xf>
    <xf numFmtId="3" fontId="23" fillId="0" borderId="55" xfId="0" applyNumberFormat="1" applyFont="1" applyBorder="1" applyAlignment="1">
      <alignment horizontal="right" vertical="center"/>
    </xf>
    <xf numFmtId="0" fontId="23" fillId="0" borderId="55" xfId="0" applyFont="1" applyBorder="1" applyAlignment="1">
      <alignment horizontal="right" vertical="center"/>
    </xf>
    <xf numFmtId="187" fontId="23" fillId="0" borderId="90" xfId="5" applyNumberFormat="1" applyFont="1" applyBorder="1" applyAlignment="1">
      <alignment horizontal="right" vertical="center"/>
    </xf>
    <xf numFmtId="187" fontId="23" fillId="0" borderId="55" xfId="5" applyNumberFormat="1" applyFont="1" applyBorder="1" applyAlignment="1">
      <alignment horizontal="right" vertical="center"/>
    </xf>
    <xf numFmtId="3" fontId="24" fillId="6" borderId="214" xfId="0" applyNumberFormat="1" applyFont="1" applyFill="1" applyBorder="1" applyAlignment="1">
      <alignment horizontal="right" vertical="center"/>
    </xf>
    <xf numFmtId="3" fontId="24" fillId="6" borderId="218" xfId="0" applyNumberFormat="1" applyFont="1" applyFill="1" applyBorder="1" applyAlignment="1">
      <alignment horizontal="right" vertical="center"/>
    </xf>
    <xf numFmtId="3" fontId="24" fillId="0" borderId="214" xfId="0" applyNumberFormat="1" applyFont="1" applyBorder="1" applyAlignment="1">
      <alignment horizontal="right" vertical="center"/>
    </xf>
    <xf numFmtId="3" fontId="24" fillId="0" borderId="46" xfId="0" applyNumberFormat="1" applyFont="1" applyBorder="1" applyAlignment="1">
      <alignment horizontal="right" vertical="center"/>
    </xf>
    <xf numFmtId="3" fontId="24" fillId="0" borderId="49" xfId="0" applyNumberFormat="1" applyFont="1" applyBorder="1" applyAlignment="1">
      <alignment horizontal="right" vertical="center"/>
    </xf>
    <xf numFmtId="0" fontId="24" fillId="0" borderId="215" xfId="0" applyFont="1" applyBorder="1" applyAlignment="1">
      <alignment horizontal="left" vertical="top"/>
    </xf>
    <xf numFmtId="3" fontId="24" fillId="0" borderId="45" xfId="0" applyNumberFormat="1" applyFont="1" applyBorder="1" applyAlignment="1">
      <alignment horizontal="right" vertical="center"/>
    </xf>
    <xf numFmtId="0" fontId="24" fillId="0" borderId="207" xfId="0" applyFont="1" applyBorder="1" applyAlignment="1">
      <alignment horizontal="left" vertical="top"/>
    </xf>
    <xf numFmtId="3" fontId="24" fillId="6" borderId="8" xfId="0" applyNumberFormat="1" applyFont="1" applyFill="1" applyBorder="1" applyAlignment="1">
      <alignment horizontal="right" vertical="center"/>
    </xf>
    <xf numFmtId="3" fontId="24" fillId="6" borderId="41" xfId="0" applyNumberFormat="1" applyFont="1" applyFill="1" applyBorder="1" applyAlignment="1">
      <alignment horizontal="right" vertical="center"/>
    </xf>
    <xf numFmtId="3" fontId="24" fillId="6" borderId="47" xfId="0" applyNumberFormat="1" applyFont="1" applyFill="1" applyBorder="1" applyAlignment="1">
      <alignment horizontal="right" vertical="center"/>
    </xf>
    <xf numFmtId="3" fontId="24" fillId="6" borderId="207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center"/>
    </xf>
    <xf numFmtId="0" fontId="23" fillId="0" borderId="46" xfId="0" applyFont="1" applyBorder="1" applyAlignment="1">
      <alignment horizontal="center"/>
    </xf>
    <xf numFmtId="0" fontId="24" fillId="0" borderId="210" xfId="0" applyFont="1" applyBorder="1" applyAlignment="1">
      <alignment horizontal="left" vertical="top"/>
    </xf>
    <xf numFmtId="0" fontId="23" fillId="0" borderId="3" xfId="0" applyFont="1" applyBorder="1" applyAlignment="1">
      <alignment horizontal="center" vertical="top" wrapText="1"/>
    </xf>
    <xf numFmtId="0" fontId="23" fillId="0" borderId="43" xfId="0" applyFont="1" applyBorder="1" applyAlignment="1">
      <alignment horizontal="center" vertical="top" wrapText="1"/>
    </xf>
    <xf numFmtId="0" fontId="24" fillId="0" borderId="205" xfId="0" applyFont="1" applyBorder="1" applyAlignment="1">
      <alignment horizontal="left" vertical="top" wrapText="1"/>
    </xf>
    <xf numFmtId="0" fontId="24" fillId="0" borderId="206" xfId="0" applyFont="1" applyBorder="1" applyAlignment="1">
      <alignment horizontal="left" vertical="top" wrapText="1"/>
    </xf>
    <xf numFmtId="0" fontId="24" fillId="0" borderId="213" xfId="0" applyFont="1" applyBorder="1" applyAlignment="1">
      <alignment horizontal="left" vertical="top" wrapText="1"/>
    </xf>
    <xf numFmtId="0" fontId="23" fillId="0" borderId="294" xfId="0" applyFont="1" applyBorder="1" applyAlignment="1">
      <alignment horizontal="left" vertical="top"/>
    </xf>
    <xf numFmtId="0" fontId="23" fillId="0" borderId="289" xfId="0" applyFont="1" applyBorder="1" applyAlignment="1">
      <alignment horizontal="left" vertical="top"/>
    </xf>
    <xf numFmtId="0" fontId="23" fillId="0" borderId="292" xfId="0" applyFont="1" applyBorder="1" applyAlignment="1">
      <alignment horizontal="left" vertical="top"/>
    </xf>
    <xf numFmtId="0" fontId="23" fillId="0" borderId="48" xfId="0" applyFont="1" applyBorder="1" applyAlignment="1">
      <alignment horizontal="left" vertical="top"/>
    </xf>
    <xf numFmtId="0" fontId="23" fillId="0" borderId="119" xfId="0" applyFont="1" applyBorder="1" applyAlignment="1">
      <alignment horizontal="left"/>
    </xf>
    <xf numFmtId="0" fontId="23" fillId="0" borderId="120" xfId="0" applyFont="1" applyBorder="1" applyAlignment="1">
      <alignment horizontal="left"/>
    </xf>
    <xf numFmtId="0" fontId="23" fillId="0" borderId="53" xfId="0" applyFont="1" applyBorder="1" applyAlignment="1">
      <alignment horizontal="left"/>
    </xf>
    <xf numFmtId="0" fontId="23" fillId="0" borderId="54" xfId="0" applyFont="1" applyBorder="1" applyAlignment="1">
      <alignment horizontal="left"/>
    </xf>
    <xf numFmtId="0" fontId="23" fillId="0" borderId="121" xfId="0" applyFont="1" applyBorder="1" applyAlignment="1">
      <alignment horizontal="left"/>
    </xf>
    <xf numFmtId="0" fontId="23" fillId="0" borderId="122" xfId="0" applyFont="1" applyBorder="1" applyAlignment="1">
      <alignment horizontal="left"/>
    </xf>
    <xf numFmtId="0" fontId="23" fillId="0" borderId="122" xfId="0" applyFont="1" applyBorder="1" applyAlignment="1">
      <alignment horizontal="center"/>
    </xf>
    <xf numFmtId="0" fontId="23" fillId="0" borderId="53" xfId="0" applyFont="1" applyBorder="1" applyAlignment="1">
      <alignment horizontal="center"/>
    </xf>
    <xf numFmtId="0" fontId="23" fillId="0" borderId="290" xfId="0" applyFont="1" applyBorder="1" applyAlignment="1">
      <alignment horizontal="left" vertical="top"/>
    </xf>
    <xf numFmtId="0" fontId="23" fillId="0" borderId="53" xfId="0" applyFont="1" applyBorder="1" applyAlignment="1">
      <alignment horizontal="left" vertical="top"/>
    </xf>
    <xf numFmtId="0" fontId="23" fillId="0" borderId="121" xfId="0" applyFont="1" applyBorder="1" applyAlignment="1">
      <alignment horizontal="left" vertical="top"/>
    </xf>
    <xf numFmtId="0" fontId="23" fillId="0" borderId="53" xfId="0" applyFont="1" applyBorder="1" applyAlignment="1">
      <alignment horizontal="left" vertical="center"/>
    </xf>
    <xf numFmtId="0" fontId="23" fillId="0" borderId="121" xfId="0" applyFont="1" applyBorder="1" applyAlignment="1">
      <alignment horizontal="left" vertical="center"/>
    </xf>
    <xf numFmtId="0" fontId="23" fillId="0" borderId="122" xfId="0" applyFont="1" applyBorder="1" applyAlignment="1">
      <alignment horizontal="left" vertical="center"/>
    </xf>
    <xf numFmtId="0" fontId="17" fillId="0" borderId="121" xfId="0" quotePrefix="1" applyFont="1" applyBorder="1" applyAlignment="1">
      <alignment horizontal="left" vertical="center"/>
    </xf>
    <xf numFmtId="0" fontId="17" fillId="0" borderId="53" xfId="0" quotePrefix="1" applyFont="1" applyBorder="1" applyAlignment="1">
      <alignment horizontal="left" vertical="center"/>
    </xf>
    <xf numFmtId="0" fontId="17" fillId="0" borderId="54" xfId="0" quotePrefix="1" applyFont="1" applyBorder="1" applyAlignment="1">
      <alignment horizontal="left" vertical="center"/>
    </xf>
    <xf numFmtId="0" fontId="23" fillId="0" borderId="288" xfId="0" applyFont="1" applyBorder="1" applyAlignment="1">
      <alignment horizontal="left" vertical="top"/>
    </xf>
    <xf numFmtId="0" fontId="23" fillId="0" borderId="122" xfId="0" applyFont="1" applyBorder="1" applyAlignment="1">
      <alignment horizontal="left" vertical="top"/>
    </xf>
    <xf numFmtId="0" fontId="23" fillId="0" borderId="291" xfId="0" applyFont="1" applyBorder="1" applyAlignment="1">
      <alignment horizontal="left" vertical="top"/>
    </xf>
    <xf numFmtId="0" fontId="23" fillId="0" borderId="302" xfId="0" applyFont="1" applyBorder="1" applyAlignment="1">
      <alignment horizontal="left" vertical="top"/>
    </xf>
    <xf numFmtId="0" fontId="21" fillId="0" borderId="214" xfId="0" applyFont="1" applyBorder="1" applyAlignment="1">
      <alignment horizontal="left" vertical="top"/>
    </xf>
    <xf numFmtId="3" fontId="18" fillId="0" borderId="217" xfId="0" applyNumberFormat="1" applyFont="1" applyBorder="1" applyAlignment="1">
      <alignment horizontal="right" vertical="center"/>
    </xf>
    <xf numFmtId="3" fontId="18" fillId="0" borderId="214" xfId="0" applyNumberFormat="1" applyFont="1" applyBorder="1" applyAlignment="1">
      <alignment horizontal="right" vertical="center"/>
    </xf>
    <xf numFmtId="3" fontId="18" fillId="0" borderId="42" xfId="0" applyNumberFormat="1" applyFont="1" applyBorder="1" applyAlignment="1">
      <alignment horizontal="right" vertical="center"/>
    </xf>
    <xf numFmtId="0" fontId="21" fillId="0" borderId="207" xfId="0" applyFont="1" applyBorder="1" applyAlignment="1">
      <alignment horizontal="left" vertical="top"/>
    </xf>
    <xf numFmtId="3" fontId="17" fillId="6" borderId="207" xfId="0" applyNumberFormat="1" applyFont="1" applyFill="1" applyBorder="1" applyAlignment="1">
      <alignment horizontal="right" vertical="center"/>
    </xf>
    <xf numFmtId="0" fontId="17" fillId="0" borderId="215" xfId="0" applyFont="1" applyBorder="1" applyAlignment="1">
      <alignment horizontal="left" vertical="top"/>
    </xf>
    <xf numFmtId="0" fontId="17" fillId="0" borderId="210" xfId="0" applyFont="1" applyBorder="1" applyAlignment="1">
      <alignment horizontal="left" vertical="top"/>
    </xf>
    <xf numFmtId="0" fontId="18" fillId="0" borderId="42" xfId="0" applyFont="1" applyBorder="1" applyAlignment="1">
      <alignment horizontal="center" vertical="top"/>
    </xf>
    <xf numFmtId="0" fontId="23" fillId="0" borderId="126" xfId="0" applyFont="1" applyBorder="1" applyAlignment="1">
      <alignment horizontal="left" wrapText="1"/>
    </xf>
    <xf numFmtId="0" fontId="23" fillId="0" borderId="119" xfId="0" applyFont="1" applyBorder="1" applyAlignment="1">
      <alignment horizontal="left" wrapText="1"/>
    </xf>
    <xf numFmtId="0" fontId="23" fillId="0" borderId="120" xfId="0" applyFont="1" applyBorder="1" applyAlignment="1">
      <alignment horizontal="left" wrapText="1"/>
    </xf>
    <xf numFmtId="0" fontId="17" fillId="0" borderId="121" xfId="0" applyFont="1" applyBorder="1" applyAlignment="1">
      <alignment horizontal="left"/>
    </xf>
    <xf numFmtId="0" fontId="17" fillId="0" borderId="122" xfId="0" applyFont="1" applyBorder="1" applyAlignment="1">
      <alignment horizontal="left"/>
    </xf>
    <xf numFmtId="0" fontId="17" fillId="0" borderId="53" xfId="0" applyFont="1" applyBorder="1" applyAlignment="1">
      <alignment horizontal="left"/>
    </xf>
    <xf numFmtId="0" fontId="17" fillId="0" borderId="54" xfId="0" applyFont="1" applyBorder="1" applyAlignment="1">
      <alignment horizontal="left"/>
    </xf>
    <xf numFmtId="0" fontId="17" fillId="0" borderId="53" xfId="0" applyFont="1" applyBorder="1" applyAlignment="1">
      <alignment horizontal="left" vertical="top"/>
    </xf>
    <xf numFmtId="0" fontId="17" fillId="0" borderId="53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top"/>
    </xf>
    <xf numFmtId="0" fontId="18" fillId="0" borderId="218" xfId="0" applyFont="1" applyBorder="1" applyAlignment="1">
      <alignment horizontal="left"/>
    </xf>
    <xf numFmtId="0" fontId="18" fillId="0" borderId="214" xfId="0" applyFont="1" applyBorder="1" applyAlignment="1">
      <alignment horizontal="left"/>
    </xf>
    <xf numFmtId="0" fontId="24" fillId="0" borderId="209" xfId="0" applyFont="1" applyBorder="1" applyAlignment="1">
      <alignment horizontal="left"/>
    </xf>
    <xf numFmtId="0" fontId="24" fillId="0" borderId="218" xfId="0" applyFont="1" applyBorder="1" applyAlignment="1">
      <alignment horizontal="left"/>
    </xf>
    <xf numFmtId="3" fontId="17" fillId="6" borderId="212" xfId="0" applyNumberFormat="1" applyFont="1" applyFill="1" applyBorder="1" applyAlignment="1">
      <alignment horizontal="right" vertical="center"/>
    </xf>
    <xf numFmtId="0" fontId="17" fillId="0" borderId="218" xfId="0" applyFont="1" applyBorder="1" applyAlignment="1">
      <alignment horizontal="center" vertical="top" wrapText="1"/>
    </xf>
    <xf numFmtId="0" fontId="18" fillId="0" borderId="218" xfId="0" applyFont="1" applyBorder="1" applyAlignment="1">
      <alignment horizontal="left" vertical="top"/>
    </xf>
    <xf numFmtId="0" fontId="24" fillId="6" borderId="218" xfId="0" applyFont="1" applyFill="1" applyBorder="1" applyAlignment="1">
      <alignment horizontal="left"/>
    </xf>
    <xf numFmtId="0" fontId="24" fillId="6" borderId="214" xfId="0" applyFont="1" applyFill="1" applyBorder="1" applyAlignment="1">
      <alignment horizontal="left"/>
    </xf>
    <xf numFmtId="0" fontId="18" fillId="6" borderId="123" xfId="0" applyFont="1" applyFill="1" applyBorder="1" applyAlignment="1">
      <alignment horizontal="center"/>
    </xf>
    <xf numFmtId="0" fontId="18" fillId="6" borderId="124" xfId="0" applyFont="1" applyFill="1" applyBorder="1" applyAlignment="1">
      <alignment horizontal="center"/>
    </xf>
    <xf numFmtId="0" fontId="22" fillId="6" borderId="218" xfId="0" applyFont="1" applyFill="1" applyBorder="1" applyAlignment="1">
      <alignment horizontal="center"/>
    </xf>
    <xf numFmtId="0" fontId="22" fillId="6" borderId="214" xfId="0" applyFont="1" applyFill="1" applyBorder="1" applyAlignment="1">
      <alignment horizontal="center"/>
    </xf>
    <xf numFmtId="3" fontId="17" fillId="0" borderId="55" xfId="0" applyNumberFormat="1" applyFont="1" applyBorder="1" applyAlignment="1">
      <alignment horizontal="right" vertical="center"/>
    </xf>
    <xf numFmtId="0" fontId="17" fillId="0" borderId="55" xfId="0" applyFont="1" applyBorder="1" applyAlignment="1">
      <alignment horizontal="right" vertical="center"/>
    </xf>
    <xf numFmtId="0" fontId="17" fillId="8" borderId="8" xfId="0" applyFont="1" applyFill="1" applyBorder="1" applyAlignment="1">
      <alignment horizontal="center"/>
    </xf>
    <xf numFmtId="0" fontId="24" fillId="6" borderId="211" xfId="0" applyFont="1" applyFill="1" applyBorder="1" applyAlignment="1">
      <alignment horizontal="left" wrapText="1"/>
    </xf>
    <xf numFmtId="0" fontId="24" fillId="6" borderId="209" xfId="0" applyFont="1" applyFill="1" applyBorder="1" applyAlignment="1">
      <alignment horizontal="left" wrapText="1"/>
    </xf>
    <xf numFmtId="0" fontId="24" fillId="6" borderId="219" xfId="0" applyFont="1" applyFill="1" applyBorder="1" applyAlignment="1">
      <alignment horizontal="left" wrapText="1"/>
    </xf>
    <xf numFmtId="0" fontId="24" fillId="6" borderId="218" xfId="0" applyFont="1" applyFill="1" applyBorder="1" applyAlignment="1">
      <alignment horizontal="left" wrapText="1"/>
    </xf>
    <xf numFmtId="0" fontId="18" fillId="6" borderId="38" xfId="0" applyFont="1" applyFill="1" applyBorder="1" applyAlignment="1">
      <alignment horizontal="left" vertical="top" wrapText="1"/>
    </xf>
    <xf numFmtId="0" fontId="17" fillId="6" borderId="48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8" fillId="0" borderId="203" xfId="0" applyFont="1" applyBorder="1" applyAlignment="1"/>
    <xf numFmtId="0" fontId="18" fillId="0" borderId="203" xfId="0" applyFont="1" applyBorder="1" applyAlignment="1">
      <alignment horizontal="left"/>
    </xf>
    <xf numFmtId="0" fontId="18" fillId="0" borderId="227" xfId="0" applyFont="1" applyBorder="1" applyAlignment="1">
      <alignment horizontal="left"/>
    </xf>
    <xf numFmtId="0" fontId="22" fillId="6" borderId="48" xfId="0" applyFont="1" applyFill="1" applyBorder="1" applyAlignment="1">
      <alignment horizontal="center"/>
    </xf>
    <xf numFmtId="0" fontId="22" fillId="6" borderId="42" xfId="0" applyFont="1" applyFill="1" applyBorder="1" applyAlignment="1">
      <alignment horizontal="center"/>
    </xf>
    <xf numFmtId="0" fontId="17" fillId="0" borderId="44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4" fillId="6" borderId="209" xfId="0" applyFont="1" applyFill="1" applyBorder="1" applyAlignment="1">
      <alignment horizontal="left"/>
    </xf>
    <xf numFmtId="0" fontId="24" fillId="6" borderId="207" xfId="0" applyFont="1" applyFill="1" applyBorder="1" applyAlignment="1">
      <alignment horizontal="left"/>
    </xf>
    <xf numFmtId="0" fontId="22" fillId="6" borderId="38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24" fillId="6" borderId="119" xfId="0" applyFont="1" applyFill="1" applyBorder="1" applyAlignment="1">
      <alignment horizontal="left" wrapText="1"/>
    </xf>
    <xf numFmtId="0" fontId="24" fillId="6" borderId="119" xfId="0" applyFont="1" applyFill="1" applyBorder="1" applyAlignment="1">
      <alignment horizontal="left"/>
    </xf>
    <xf numFmtId="0" fontId="24" fillId="6" borderId="120" xfId="0" applyFont="1" applyFill="1" applyBorder="1" applyAlignment="1">
      <alignment horizontal="left"/>
    </xf>
    <xf numFmtId="0" fontId="24" fillId="6" borderId="53" xfId="0" applyFont="1" applyFill="1" applyBorder="1" applyAlignment="1">
      <alignment horizontal="left" wrapText="1"/>
    </xf>
    <xf numFmtId="0" fontId="24" fillId="6" borderId="53" xfId="0" applyFont="1" applyFill="1" applyBorder="1" applyAlignment="1">
      <alignment horizontal="left"/>
    </xf>
    <xf numFmtId="0" fontId="24" fillId="6" borderId="54" xfId="0" applyFont="1" applyFill="1" applyBorder="1" applyAlignment="1">
      <alignment horizontal="left"/>
    </xf>
    <xf numFmtId="0" fontId="22" fillId="6" borderId="123" xfId="0" applyFont="1" applyFill="1" applyBorder="1" applyAlignment="1">
      <alignment horizontal="left"/>
    </xf>
    <xf numFmtId="0" fontId="22" fillId="6" borderId="158" xfId="0" applyFont="1" applyFill="1" applyBorder="1" applyAlignment="1">
      <alignment horizontal="left"/>
    </xf>
    <xf numFmtId="0" fontId="18" fillId="0" borderId="120" xfId="0" applyFont="1" applyBorder="1" applyAlignment="1">
      <alignment horizontal="left" vertical="top" wrapText="1"/>
    </xf>
    <xf numFmtId="0" fontId="17" fillId="0" borderId="43" xfId="0" applyFont="1" applyBorder="1" applyAlignment="1">
      <alignment horizontal="center" vertical="center" wrapText="1"/>
    </xf>
    <xf numFmtId="0" fontId="18" fillId="0" borderId="123" xfId="0" applyFont="1" applyBorder="1" applyAlignment="1">
      <alignment horizontal="center"/>
    </xf>
    <xf numFmtId="0" fontId="18" fillId="0" borderId="124" xfId="0" applyFont="1" applyBorder="1" applyAlignment="1">
      <alignment horizontal="center"/>
    </xf>
    <xf numFmtId="0" fontId="23" fillId="8" borderId="209" xfId="0" applyFont="1" applyFill="1" applyBorder="1" applyAlignment="1">
      <alignment horizontal="left" vertical="center"/>
    </xf>
    <xf numFmtId="0" fontId="17" fillId="8" borderId="42" xfId="0" applyFont="1" applyFill="1" applyBorder="1" applyAlignment="1">
      <alignment horizontal="center"/>
    </xf>
    <xf numFmtId="0" fontId="18" fillId="0" borderId="45" xfId="0" applyFont="1" applyBorder="1" applyAlignment="1"/>
    <xf numFmtId="0" fontId="17" fillId="8" borderId="45" xfId="0" applyFont="1" applyFill="1" applyBorder="1" applyAlignment="1"/>
    <xf numFmtId="0" fontId="23" fillId="8" borderId="227" xfId="0" applyFont="1" applyFill="1" applyBorder="1" applyAlignment="1">
      <alignment horizontal="left" vertical="center"/>
    </xf>
    <xf numFmtId="0" fontId="24" fillId="0" borderId="203" xfId="0" applyFont="1" applyBorder="1" applyAlignment="1">
      <alignment horizontal="left" vertical="center"/>
    </xf>
    <xf numFmtId="0" fontId="18" fillId="0" borderId="45" xfId="0" applyFont="1" applyBorder="1" applyAlignment="1">
      <alignment horizontal="left"/>
    </xf>
    <xf numFmtId="0" fontId="18" fillId="18" borderId="49" xfId="0" applyFont="1" applyFill="1" applyBorder="1" applyAlignment="1">
      <alignment horizontal="center"/>
    </xf>
    <xf numFmtId="0" fontId="17" fillId="18" borderId="41" xfId="0" applyFont="1" applyFill="1" applyBorder="1" applyAlignment="1">
      <alignment horizontal="center" vertical="center"/>
    </xf>
    <xf numFmtId="0" fontId="18" fillId="18" borderId="41" xfId="0" applyFont="1" applyFill="1" applyBorder="1" applyAlignment="1">
      <alignment horizontal="center"/>
    </xf>
    <xf numFmtId="0" fontId="18" fillId="18" borderId="42" xfId="0" applyFont="1" applyFill="1" applyBorder="1" applyAlignment="1">
      <alignment horizontal="center"/>
    </xf>
    <xf numFmtId="0" fontId="23" fillId="0" borderId="174" xfId="0" applyFont="1" applyBorder="1" applyAlignment="1">
      <alignment horizontal="left" vertical="top"/>
    </xf>
    <xf numFmtId="0" fontId="23" fillId="0" borderId="152" xfId="0" applyFont="1" applyBorder="1" applyAlignment="1">
      <alignment horizontal="left" vertical="top"/>
    </xf>
    <xf numFmtId="0" fontId="23" fillId="0" borderId="155" xfId="0" applyFont="1" applyBorder="1" applyAlignment="1">
      <alignment horizontal="left" vertical="top"/>
    </xf>
    <xf numFmtId="0" fontId="23" fillId="0" borderId="270" xfId="0" applyFont="1" applyBorder="1" applyAlignment="1">
      <alignment horizontal="left" vertical="top"/>
    </xf>
    <xf numFmtId="0" fontId="23" fillId="0" borderId="265" xfId="0" applyFont="1" applyBorder="1" applyAlignment="1">
      <alignment horizontal="left" vertical="top"/>
    </xf>
    <xf numFmtId="0" fontId="23" fillId="0" borderId="171" xfId="0" applyFont="1" applyBorder="1" applyAlignment="1">
      <alignment horizontal="left" vertical="top"/>
    </xf>
    <xf numFmtId="0" fontId="23" fillId="0" borderId="42" xfId="0" applyFont="1" applyBorder="1" applyAlignment="1">
      <alignment horizontal="left" vertical="top"/>
    </xf>
    <xf numFmtId="0" fontId="24" fillId="0" borderId="219" xfId="0" applyFont="1" applyBorder="1" applyAlignment="1">
      <alignment horizontal="left" vertical="top"/>
    </xf>
    <xf numFmtId="0" fontId="23" fillId="0" borderId="171" xfId="0" applyFont="1" applyBorder="1" applyAlignment="1">
      <alignment horizontal="left"/>
    </xf>
    <xf numFmtId="0" fontId="23" fillId="0" borderId="200" xfId="0" applyFont="1" applyBorder="1" applyAlignment="1">
      <alignment horizontal="left"/>
    </xf>
    <xf numFmtId="0" fontId="23" fillId="0" borderId="172" xfId="0" applyFont="1" applyBorder="1" applyAlignment="1">
      <alignment horizontal="left"/>
    </xf>
    <xf numFmtId="0" fontId="23" fillId="0" borderId="268" xfId="0" applyFont="1" applyBorder="1" applyAlignment="1">
      <alignment horizontal="center"/>
    </xf>
    <xf numFmtId="0" fontId="23" fillId="0" borderId="269" xfId="0" applyFont="1" applyBorder="1" applyAlignment="1">
      <alignment horizontal="center"/>
    </xf>
    <xf numFmtId="0" fontId="23" fillId="0" borderId="173" xfId="0" applyFont="1" applyBorder="1" applyAlignment="1">
      <alignment horizontal="left"/>
    </xf>
    <xf numFmtId="0" fontId="23" fillId="0" borderId="276" xfId="0" applyFont="1" applyBorder="1" applyAlignment="1">
      <alignment horizontal="left" vertical="top"/>
    </xf>
    <xf numFmtId="0" fontId="23" fillId="0" borderId="154" xfId="0" applyFont="1" applyBorder="1" applyAlignment="1">
      <alignment horizontal="left" vertical="top"/>
    </xf>
    <xf numFmtId="0" fontId="23" fillId="0" borderId="150" xfId="0" applyFont="1" applyBorder="1" applyAlignment="1">
      <alignment horizontal="left" vertical="top"/>
    </xf>
    <xf numFmtId="0" fontId="23" fillId="0" borderId="278" xfId="0" applyFont="1" applyBorder="1" applyAlignment="1">
      <alignment horizontal="left" vertical="center"/>
    </xf>
    <xf numFmtId="0" fontId="23" fillId="0" borderId="274" xfId="0" applyFont="1" applyBorder="1" applyAlignment="1">
      <alignment horizontal="left" vertical="center"/>
    </xf>
    <xf numFmtId="0" fontId="23" fillId="0" borderId="279" xfId="0" applyFont="1" applyBorder="1" applyAlignment="1">
      <alignment horizontal="left" vertical="center"/>
    </xf>
    <xf numFmtId="0" fontId="24" fillId="0" borderId="227" xfId="0" applyFont="1" applyBorder="1" applyAlignment="1">
      <alignment horizontal="left" vertical="top"/>
    </xf>
    <xf numFmtId="0" fontId="24" fillId="0" borderId="239" xfId="0" applyFont="1" applyBorder="1" applyAlignment="1">
      <alignment horizontal="left" vertical="top"/>
    </xf>
    <xf numFmtId="0" fontId="24" fillId="0" borderId="267" xfId="0" applyFont="1" applyBorder="1" applyAlignment="1">
      <alignment horizontal="left" vertical="top"/>
    </xf>
    <xf numFmtId="0" fontId="24" fillId="0" borderId="41" xfId="0" applyFont="1" applyBorder="1" applyAlignment="1">
      <alignment horizontal="left" vertical="top"/>
    </xf>
    <xf numFmtId="0" fontId="24" fillId="0" borderId="210" xfId="0" applyFont="1" applyBorder="1" applyAlignment="1">
      <alignment horizontal="center" vertical="top"/>
    </xf>
    <xf numFmtId="0" fontId="23" fillId="0" borderId="3" xfId="0" applyFont="1" applyBorder="1" applyAlignment="1">
      <alignment horizontal="left" vertical="top"/>
    </xf>
    <xf numFmtId="0" fontId="23" fillId="0" borderId="186" xfId="0" applyFont="1" applyBorder="1" applyAlignment="1">
      <alignment horizontal="center" vertical="top" wrapText="1"/>
    </xf>
    <xf numFmtId="0" fontId="24" fillId="0" borderId="48" xfId="0" applyFont="1" applyBorder="1" applyAlignment="1">
      <alignment horizontal="center" vertical="top"/>
    </xf>
    <xf numFmtId="0" fontId="24" fillId="0" borderId="42" xfId="0" applyFont="1" applyBorder="1" applyAlignment="1">
      <alignment horizontal="center" vertical="top"/>
    </xf>
    <xf numFmtId="0" fontId="23" fillId="0" borderId="38" xfId="0" applyFont="1" applyBorder="1" applyAlignment="1">
      <alignment horizontal="center" vertical="top"/>
    </xf>
    <xf numFmtId="0" fontId="24" fillId="0" borderId="214" xfId="0" applyFont="1" applyBorder="1" applyAlignment="1">
      <alignment horizontal="left" vertical="top" wrapText="1"/>
    </xf>
    <xf numFmtId="0" fontId="24" fillId="0" borderId="214" xfId="0" applyFont="1" applyBorder="1" applyAlignment="1">
      <alignment horizontal="left" vertical="top"/>
    </xf>
    <xf numFmtId="3" fontId="24" fillId="0" borderId="218" xfId="0" applyNumberFormat="1" applyFont="1" applyBorder="1" applyAlignment="1">
      <alignment horizontal="right" vertical="center"/>
    </xf>
    <xf numFmtId="3" fontId="24" fillId="0" borderId="215" xfId="0" applyNumberFormat="1" applyFont="1" applyBorder="1" applyAlignment="1">
      <alignment horizontal="right" vertical="center"/>
    </xf>
    <xf numFmtId="3" fontId="24" fillId="0" borderId="203" xfId="0" applyNumberFormat="1" applyFont="1" applyBorder="1" applyAlignment="1">
      <alignment horizontal="right" vertical="center"/>
    </xf>
    <xf numFmtId="3" fontId="24" fillId="6" borderId="215" xfId="0" applyNumberFormat="1" applyFont="1" applyFill="1" applyBorder="1" applyAlignment="1">
      <alignment horizontal="right" vertical="center"/>
    </xf>
    <xf numFmtId="0" fontId="24" fillId="0" borderId="42" xfId="0" applyFont="1" applyBorder="1" applyAlignment="1">
      <alignment horizontal="left" vertical="top"/>
    </xf>
    <xf numFmtId="3" fontId="24" fillId="0" borderId="210" xfId="0" applyNumberFormat="1" applyFont="1" applyBorder="1" applyAlignment="1">
      <alignment horizontal="right" vertical="center"/>
    </xf>
    <xf numFmtId="3" fontId="24" fillId="0" borderId="205" xfId="0" applyNumberFormat="1" applyFont="1" applyBorder="1" applyAlignment="1">
      <alignment horizontal="right" vertical="center"/>
    </xf>
    <xf numFmtId="3" fontId="24" fillId="6" borderId="210" xfId="0" applyNumberFormat="1" applyFont="1" applyFill="1" applyBorder="1" applyAlignment="1">
      <alignment horizontal="right" vertical="center"/>
    </xf>
    <xf numFmtId="0" fontId="23" fillId="8" borderId="49" xfId="0" applyFont="1" applyFill="1" applyBorder="1" applyAlignment="1">
      <alignment horizontal="center"/>
    </xf>
    <xf numFmtId="187" fontId="23" fillId="0" borderId="50" xfId="5" applyNumberFormat="1" applyFont="1" applyBorder="1" applyAlignment="1">
      <alignment horizontal="right" vertical="center"/>
    </xf>
    <xf numFmtId="0" fontId="23" fillId="0" borderId="225" xfId="0" applyFont="1" applyBorder="1" applyAlignment="1">
      <alignment horizontal="center" vertical="top"/>
    </xf>
    <xf numFmtId="0" fontId="23" fillId="0" borderId="347" xfId="0" applyFont="1" applyBorder="1" applyAlignment="1">
      <alignment horizontal="center" vertical="top"/>
    </xf>
    <xf numFmtId="0" fontId="23" fillId="0" borderId="348" xfId="0" applyFont="1" applyBorder="1" applyAlignment="1">
      <alignment horizontal="center" vertical="top"/>
    </xf>
    <xf numFmtId="0" fontId="24" fillId="0" borderId="347" xfId="0" applyFont="1" applyBorder="1" applyAlignment="1">
      <alignment horizontal="left"/>
    </xf>
    <xf numFmtId="0" fontId="24" fillId="0" borderId="225" xfId="0" applyFont="1" applyBorder="1" applyAlignment="1">
      <alignment horizontal="left"/>
    </xf>
    <xf numFmtId="0" fontId="24" fillId="0" borderId="225" xfId="0" applyFont="1" applyBorder="1" applyAlignment="1">
      <alignment horizontal="center"/>
    </xf>
    <xf numFmtId="0" fontId="24" fillId="0" borderId="224" xfId="0" applyFont="1" applyBorder="1" applyAlignment="1">
      <alignment horizontal="center"/>
    </xf>
    <xf numFmtId="0" fontId="23" fillId="0" borderId="57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23" fillId="0" borderId="349" xfId="0" applyFont="1" applyBorder="1" applyAlignment="1">
      <alignment horizontal="center" vertical="center"/>
    </xf>
    <xf numFmtId="0" fontId="23" fillId="0" borderId="107" xfId="0" applyFont="1" applyBorder="1" applyAlignment="1">
      <alignment horizontal="center" vertical="center"/>
    </xf>
    <xf numFmtId="0" fontId="23" fillId="0" borderId="350" xfId="0" applyFont="1" applyBorder="1" applyAlignment="1">
      <alignment horizontal="center" vertical="center"/>
    </xf>
    <xf numFmtId="0" fontId="24" fillId="0" borderId="232" xfId="0" applyFont="1" applyBorder="1" applyAlignment="1">
      <alignment horizontal="center" vertical="top"/>
    </xf>
    <xf numFmtId="0" fontId="24" fillId="0" borderId="233" xfId="0" applyFont="1" applyBorder="1" applyAlignment="1">
      <alignment horizontal="center" vertical="top"/>
    </xf>
    <xf numFmtId="0" fontId="24" fillId="0" borderId="235" xfId="0" applyFont="1" applyBorder="1" applyAlignment="1">
      <alignment horizontal="left"/>
    </xf>
    <xf numFmtId="0" fontId="24" fillId="0" borderId="41" xfId="0" applyFont="1" applyBorder="1" applyAlignment="1">
      <alignment horizontal="left"/>
    </xf>
    <xf numFmtId="0" fontId="23" fillId="0" borderId="218" xfId="0" applyFont="1" applyBorder="1" applyAlignment="1">
      <alignment horizontal="center" vertical="top"/>
    </xf>
    <xf numFmtId="0" fontId="23" fillId="0" borderId="230" xfId="0" applyFont="1" applyBorder="1" applyAlignment="1">
      <alignment horizontal="center" vertical="top"/>
    </xf>
    <xf numFmtId="0" fontId="23" fillId="0" borderId="231" xfId="0" applyFont="1" applyBorder="1" applyAlignment="1">
      <alignment horizontal="center" vertical="top"/>
    </xf>
    <xf numFmtId="0" fontId="24" fillId="0" borderId="234" xfId="0" applyFont="1" applyBorder="1" applyAlignment="1">
      <alignment horizontal="left"/>
    </xf>
    <xf numFmtId="0" fontId="24" fillId="0" borderId="203" xfId="0" applyFont="1" applyBorder="1" applyAlignment="1">
      <alignment horizontal="center"/>
    </xf>
    <xf numFmtId="0" fontId="24" fillId="0" borderId="215" xfId="0" applyFont="1" applyBorder="1" applyAlignment="1">
      <alignment horizontal="center"/>
    </xf>
    <xf numFmtId="0" fontId="23" fillId="0" borderId="8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187" xfId="0" applyFont="1" applyBorder="1" applyAlignment="1">
      <alignment horizontal="center" vertical="center"/>
    </xf>
    <xf numFmtId="0" fontId="23" fillId="0" borderId="108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 wrapText="1"/>
    </xf>
    <xf numFmtId="0" fontId="23" fillId="0" borderId="169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0" fontId="23" fillId="0" borderId="166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3" fillId="0" borderId="167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3" fillId="0" borderId="183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184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85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4" fillId="0" borderId="207" xfId="0" applyFont="1" applyBorder="1" applyAlignment="1">
      <alignment horizontal="left"/>
    </xf>
    <xf numFmtId="0" fontId="24" fillId="0" borderId="222" xfId="0" applyFont="1" applyBorder="1" applyAlignment="1">
      <alignment horizontal="left"/>
    </xf>
    <xf numFmtId="0" fontId="24" fillId="0" borderId="203" xfId="0" applyFont="1" applyBorder="1" applyAlignment="1">
      <alignment horizontal="left"/>
    </xf>
    <xf numFmtId="0" fontId="24" fillId="0" borderId="222" xfId="0" applyFont="1" applyBorder="1" applyAlignment="1">
      <alignment horizontal="center"/>
    </xf>
    <xf numFmtId="0" fontId="24" fillId="0" borderId="240" xfId="0" applyFont="1" applyBorder="1" applyAlignment="1">
      <alignment horizontal="center"/>
    </xf>
    <xf numFmtId="0" fontId="24" fillId="0" borderId="241" xfId="0" applyFont="1" applyBorder="1" applyAlignment="1">
      <alignment horizontal="center"/>
    </xf>
    <xf numFmtId="0" fontId="25" fillId="17" borderId="48" xfId="0" applyFont="1" applyFill="1" applyBorder="1" applyAlignment="1">
      <alignment horizontal="left" vertical="center"/>
    </xf>
    <xf numFmtId="0" fontId="25" fillId="17" borderId="45" xfId="0" applyFont="1" applyFill="1" applyBorder="1" applyAlignment="1">
      <alignment horizontal="left" vertical="center"/>
    </xf>
    <xf numFmtId="0" fontId="23" fillId="0" borderId="47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left"/>
    </xf>
    <xf numFmtId="0" fontId="24" fillId="0" borderId="209" xfId="0" applyFont="1" applyBorder="1" applyAlignment="1">
      <alignment horizontal="left" vertical="center"/>
    </xf>
    <xf numFmtId="0" fontId="24" fillId="0" borderId="176" xfId="0" applyFont="1" applyBorder="1" applyAlignment="1">
      <alignment horizontal="center"/>
    </xf>
    <xf numFmtId="0" fontId="24" fillId="0" borderId="108" xfId="0" applyFont="1" applyBorder="1" applyAlignment="1">
      <alignment horizontal="center"/>
    </xf>
    <xf numFmtId="0" fontId="24" fillId="0" borderId="218" xfId="0" applyFont="1" applyBorder="1" applyAlignment="1">
      <alignment horizontal="center" vertical="center"/>
    </xf>
    <xf numFmtId="0" fontId="24" fillId="0" borderId="219" xfId="0" applyFont="1" applyBorder="1" applyAlignment="1">
      <alignment horizontal="center" vertical="center"/>
    </xf>
    <xf numFmtId="0" fontId="24" fillId="0" borderId="217" xfId="0" applyFont="1" applyBorder="1" applyAlignment="1">
      <alignment horizontal="center" vertical="center"/>
    </xf>
    <xf numFmtId="0" fontId="24" fillId="6" borderId="187" xfId="0" applyFont="1" applyFill="1" applyBorder="1" applyAlignment="1">
      <alignment horizontal="center"/>
    </xf>
    <xf numFmtId="0" fontId="24" fillId="6" borderId="108" xfId="0" applyFont="1" applyFill="1" applyBorder="1" applyAlignment="1">
      <alignment horizontal="center"/>
    </xf>
    <xf numFmtId="0" fontId="24" fillId="6" borderId="107" xfId="0" applyFont="1" applyFill="1" applyBorder="1" applyAlignment="1">
      <alignment horizontal="center"/>
    </xf>
    <xf numFmtId="0" fontId="24" fillId="6" borderId="134" xfId="0" applyFont="1" applyFill="1" applyBorder="1" applyAlignment="1">
      <alignment horizontal="center"/>
    </xf>
    <xf numFmtId="0" fontId="25" fillId="17" borderId="144" xfId="0" applyFont="1" applyFill="1" applyBorder="1" applyAlignment="1">
      <alignment horizontal="left"/>
    </xf>
    <xf numFmtId="0" fontId="25" fillId="17" borderId="175" xfId="0" applyFont="1" applyFill="1" applyBorder="1" applyAlignment="1">
      <alignment horizontal="left"/>
    </xf>
    <xf numFmtId="0" fontId="23" fillId="8" borderId="1" xfId="0" applyFont="1" applyFill="1" applyBorder="1" applyAlignment="1">
      <alignment horizontal="center" vertical="center"/>
    </xf>
    <xf numFmtId="0" fontId="23" fillId="8" borderId="44" xfId="0" applyFont="1" applyFill="1" applyBorder="1" applyAlignment="1">
      <alignment horizontal="center" vertical="center"/>
    </xf>
    <xf numFmtId="0" fontId="23" fillId="8" borderId="8" xfId="0" applyFont="1" applyFill="1" applyBorder="1" applyAlignment="1">
      <alignment horizontal="center" vertical="center"/>
    </xf>
    <xf numFmtId="0" fontId="24" fillId="0" borderId="238" xfId="0" applyFont="1" applyBorder="1" applyAlignment="1">
      <alignment horizontal="left"/>
    </xf>
    <xf numFmtId="0" fontId="24" fillId="6" borderId="0" xfId="0" applyFont="1" applyFill="1" applyAlignment="1">
      <alignment horizontal="center"/>
    </xf>
    <xf numFmtId="0" fontId="24" fillId="6" borderId="46" xfId="0" applyFont="1" applyFill="1" applyBorder="1" applyAlignment="1">
      <alignment horizontal="center"/>
    </xf>
    <xf numFmtId="0" fontId="24" fillId="6" borderId="45" xfId="0" applyFont="1" applyFill="1" applyBorder="1" applyAlignment="1">
      <alignment horizontal="center"/>
    </xf>
    <xf numFmtId="0" fontId="24" fillId="6" borderId="182" xfId="0" applyFont="1" applyFill="1" applyBorder="1" applyAlignment="1">
      <alignment horizontal="center"/>
    </xf>
    <xf numFmtId="0" fontId="24" fillId="6" borderId="180" xfId="0" applyFont="1" applyFill="1" applyBorder="1" applyAlignment="1">
      <alignment horizontal="center"/>
    </xf>
    <xf numFmtId="0" fontId="24" fillId="6" borderId="179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 textRotation="90"/>
    </xf>
    <xf numFmtId="0" fontId="7" fillId="7" borderId="22" xfId="0" applyFont="1" applyFill="1" applyBorder="1" applyAlignment="1">
      <alignment horizontal="center" vertical="center" textRotation="90"/>
    </xf>
    <xf numFmtId="0" fontId="7" fillId="7" borderId="16" xfId="0" applyFont="1" applyFill="1" applyBorder="1" applyAlignment="1">
      <alignment horizontal="center" vertical="center" textRotation="90"/>
    </xf>
    <xf numFmtId="0" fontId="8" fillId="7" borderId="13" xfId="0" applyFont="1" applyFill="1" applyBorder="1" applyAlignment="1">
      <alignment horizontal="center"/>
    </xf>
    <xf numFmtId="0" fontId="8" fillId="7" borderId="14" xfId="0" applyFont="1" applyFill="1" applyBorder="1" applyAlignment="1">
      <alignment horizontal="center"/>
    </xf>
    <xf numFmtId="0" fontId="8" fillId="7" borderId="15" xfId="0" applyFont="1" applyFill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 textRotation="90"/>
    </xf>
    <xf numFmtId="0" fontId="7" fillId="6" borderId="22" xfId="0" applyFont="1" applyFill="1" applyBorder="1" applyAlignment="1">
      <alignment horizontal="center" vertical="center" textRotation="90"/>
    </xf>
    <xf numFmtId="0" fontId="7" fillId="6" borderId="16" xfId="0" applyFont="1" applyFill="1" applyBorder="1" applyAlignment="1">
      <alignment horizontal="center" vertical="center" textRotation="90"/>
    </xf>
    <xf numFmtId="43" fontId="6" fillId="0" borderId="3" xfId="5" applyFont="1" applyBorder="1" applyAlignment="1">
      <alignment horizontal="center" vertical="top" wrapText="1"/>
    </xf>
    <xf numFmtId="43" fontId="6" fillId="0" borderId="3" xfId="5" applyFont="1" applyBorder="1" applyAlignment="1">
      <alignment vertical="top" wrapText="1"/>
    </xf>
    <xf numFmtId="0" fontId="0" fillId="0" borderId="3" xfId="0" applyBorder="1" applyAlignment="1">
      <alignment vertical="top"/>
    </xf>
    <xf numFmtId="43" fontId="7" fillId="0" borderId="3" xfId="5" applyFont="1" applyBorder="1" applyAlignment="1">
      <alignment horizontal="left" vertical="center" wrapText="1"/>
    </xf>
    <xf numFmtId="0" fontId="71" fillId="0" borderId="3" xfId="0" applyFont="1" applyBorder="1" applyAlignment="1">
      <alignment vertical="center"/>
    </xf>
    <xf numFmtId="0" fontId="55" fillId="10" borderId="41" xfId="0" applyFont="1" applyFill="1" applyBorder="1" applyAlignment="1">
      <alignment vertical="center" wrapText="1"/>
    </xf>
    <xf numFmtId="0" fontId="69" fillId="10" borderId="41" xfId="0" applyFont="1" applyFill="1" applyBorder="1" applyAlignment="1">
      <alignment horizontal="center" vertical="center" wrapText="1"/>
    </xf>
    <xf numFmtId="0" fontId="55" fillId="10" borderId="42" xfId="0" applyFont="1" applyFill="1" applyBorder="1" applyAlignment="1">
      <alignment vertical="center" wrapText="1"/>
    </xf>
    <xf numFmtId="0" fontId="69" fillId="10" borderId="42" xfId="0" applyFont="1" applyFill="1" applyBorder="1" applyAlignment="1">
      <alignment horizontal="center" vertical="center" wrapText="1"/>
    </xf>
    <xf numFmtId="0" fontId="63" fillId="6" borderId="42" xfId="0" applyFont="1" applyFill="1" applyBorder="1" applyAlignment="1">
      <alignment horizontal="center" vertical="center" wrapText="1"/>
    </xf>
    <xf numFmtId="0" fontId="24" fillId="0" borderId="53" xfId="0" applyFont="1" applyBorder="1" applyAlignment="1">
      <alignment vertical="top" wrapText="1"/>
    </xf>
    <xf numFmtId="43" fontId="6" fillId="0" borderId="3" xfId="5" applyFont="1" applyBorder="1" applyAlignment="1">
      <alignment horizontal="center" vertical="center" wrapText="1"/>
    </xf>
    <xf numFmtId="0" fontId="18" fillId="0" borderId="3" xfId="0" applyFont="1" applyBorder="1"/>
    <xf numFmtId="0" fontId="24" fillId="0" borderId="3" xfId="0" applyFont="1" applyBorder="1" applyAlignment="1">
      <alignment horizontal="center" vertical="top"/>
    </xf>
    <xf numFmtId="0" fontId="71" fillId="0" borderId="3" xfId="0" applyFont="1" applyBorder="1" applyAlignment="1">
      <alignment horizontal="center" vertical="center"/>
    </xf>
    <xf numFmtId="0" fontId="69" fillId="10" borderId="3" xfId="0" applyFont="1" applyFill="1" applyBorder="1" applyAlignment="1">
      <alignment horizontal="center" vertical="center" wrapText="1"/>
    </xf>
    <xf numFmtId="0" fontId="55" fillId="10" borderId="3" xfId="0" applyFont="1" applyFill="1" applyBorder="1" applyAlignment="1">
      <alignment horizontal="center" vertical="center" wrapText="1"/>
    </xf>
    <xf numFmtId="0" fontId="14" fillId="10" borderId="3" xfId="0" applyFont="1" applyFill="1" applyBorder="1" applyAlignment="1">
      <alignment horizontal="center" vertical="center" wrapText="1"/>
    </xf>
    <xf numFmtId="0" fontId="63" fillId="6" borderId="3" xfId="0" applyFont="1" applyFill="1" applyBorder="1" applyAlignment="1">
      <alignment horizontal="left" vertical="center" wrapText="1"/>
    </xf>
    <xf numFmtId="0" fontId="6" fillId="6" borderId="42" xfId="0" applyFont="1" applyFill="1" applyBorder="1" applyAlignment="1">
      <alignment horizontal="left" vertical="center" wrapText="1"/>
    </xf>
    <xf numFmtId="0" fontId="56" fillId="0" borderId="3" xfId="0" applyFont="1" applyBorder="1" applyAlignment="1">
      <alignment vertical="top"/>
    </xf>
  </cellXfs>
  <cellStyles count="12">
    <cellStyle name="Comma" xfId="5" builtinId="3"/>
    <cellStyle name="Normal" xfId="0" builtinId="0"/>
    <cellStyle name="Normal 2" xfId="1"/>
    <cellStyle name="Normal 2 2" xfId="6"/>
    <cellStyle name="Normal 2 2 2" xfId="8"/>
    <cellStyle name="Normal 2 2 2 2" xfId="9"/>
    <cellStyle name="Normal 2 2 3" xfId="10"/>
    <cellStyle name="Percent" xfId="4" builtinId="5"/>
    <cellStyle name="Percent 2" xfId="2"/>
    <cellStyle name="ปกติ 2" xfId="3"/>
    <cellStyle name="ปกติ 3" xfId="7"/>
    <cellStyle name="เปอร์เซ็นต์ 2" xfId="11"/>
  </cellStyles>
  <dxfs count="0"/>
  <tableStyles count="0" defaultTableStyle="TableStyleMedium2" defaultPivotStyle="PivotStyleLight16"/>
  <colors>
    <mruColors>
      <color rgb="FFFF3300"/>
      <color rgb="FFFFCCFF"/>
      <color rgb="FFE8EDED"/>
      <color rgb="FF008000"/>
      <color rgb="FFCCECFF"/>
      <color rgb="FFFF99FF"/>
      <color rgb="FF99FF99"/>
      <color rgb="FF00CC66"/>
      <color rgb="FF79FF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193430</xdr:colOff>
      <xdr:row>21</xdr:row>
      <xdr:rowOff>41030</xdr:rowOff>
    </xdr:from>
    <xdr:to>
      <xdr:col>13</xdr:col>
      <xdr:colOff>134814</xdr:colOff>
      <xdr:row>23</xdr:row>
      <xdr:rowOff>105508</xdr:rowOff>
    </xdr:to>
    <xdr:sp macro="" textlink="">
      <xdr:nvSpPr>
        <xdr:cNvPr id="2" name="คำบรรยายภาพแบบสี่เหลี่ยม 1">
          <a:extLst>
            <a:ext uri="{FF2B5EF4-FFF2-40B4-BE49-F238E27FC236}">
              <a16:creationId xmlns="" xmlns:a16="http://schemas.microsoft.com/office/drawing/2014/main" id="{B69F6BFB-4CC5-48BE-9AB8-655878DA53CF}"/>
            </a:ext>
          </a:extLst>
        </xdr:cNvPr>
        <xdr:cNvSpPr/>
      </xdr:nvSpPr>
      <xdr:spPr>
        <a:xfrm>
          <a:off x="8080130" y="4987680"/>
          <a:ext cx="951034" cy="458178"/>
        </a:xfrm>
        <a:prstGeom prst="wedgeRectCallout">
          <a:avLst>
            <a:gd name="adj1" fmla="val -64964"/>
            <a:gd name="adj2" fmla="val -25115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05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อาจมีการปรับเปลี่ยนภายใต้งบลงทุน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showGridLines="0" zoomScale="90" zoomScaleNormal="90" workbookViewId="0">
      <pane ySplit="2" topLeftCell="A3" activePane="bottomLeft" state="frozen"/>
      <selection pane="bottomLeft" activeCell="B13" sqref="B13"/>
    </sheetView>
  </sheetViews>
  <sheetFormatPr defaultColWidth="8.59765625" defaultRowHeight="21" x14ac:dyDescent="0.4"/>
  <cols>
    <col min="1" max="1" width="34" style="115" bestFit="1" customWidth="1"/>
    <col min="2" max="2" width="109.09765625" style="115" customWidth="1"/>
    <col min="3" max="16384" width="8.59765625" style="115"/>
  </cols>
  <sheetData>
    <row r="1" spans="1:2" x14ac:dyDescent="0.4">
      <c r="A1" s="940" t="s">
        <v>0</v>
      </c>
      <c r="B1" s="940"/>
    </row>
    <row r="2" spans="1:2" x14ac:dyDescent="0.4">
      <c r="A2" s="116" t="s">
        <v>1</v>
      </c>
      <c r="B2" s="117" t="s">
        <v>2</v>
      </c>
    </row>
    <row r="3" spans="1:2" x14ac:dyDescent="0.4">
      <c r="A3" s="115" t="s">
        <v>3</v>
      </c>
      <c r="B3" s="115" t="s">
        <v>4</v>
      </c>
    </row>
    <row r="4" spans="1:2" x14ac:dyDescent="0.4">
      <c r="A4" s="115" t="s">
        <v>5</v>
      </c>
      <c r="B4" s="115" t="s">
        <v>6</v>
      </c>
    </row>
    <row r="5" spans="1:2" x14ac:dyDescent="0.4">
      <c r="A5" s="115" t="s">
        <v>7</v>
      </c>
      <c r="B5" s="115" t="s">
        <v>8</v>
      </c>
    </row>
    <row r="6" spans="1:2" x14ac:dyDescent="0.4">
      <c r="A6" s="115" t="s">
        <v>9</v>
      </c>
      <c r="B6" s="115" t="s">
        <v>10</v>
      </c>
    </row>
    <row r="7" spans="1:2" x14ac:dyDescent="0.4">
      <c r="A7" s="115" t="s">
        <v>11</v>
      </c>
      <c r="B7" s="115" t="s">
        <v>12</v>
      </c>
    </row>
    <row r="8" spans="1:2" x14ac:dyDescent="0.4">
      <c r="A8" s="115" t="s">
        <v>13</v>
      </c>
      <c r="B8" s="115" t="s">
        <v>14</v>
      </c>
    </row>
    <row r="9" spans="1:2" x14ac:dyDescent="0.4">
      <c r="A9" s="115" t="s">
        <v>15</v>
      </c>
      <c r="B9" s="115" t="s">
        <v>16</v>
      </c>
    </row>
    <row r="10" spans="1:2" x14ac:dyDescent="0.4">
      <c r="A10" s="115" t="s">
        <v>17</v>
      </c>
      <c r="B10" s="115" t="s">
        <v>18</v>
      </c>
    </row>
    <row r="11" spans="1:2" x14ac:dyDescent="0.4">
      <c r="A11" s="115" t="s">
        <v>19</v>
      </c>
      <c r="B11" s="115" t="s">
        <v>20</v>
      </c>
    </row>
    <row r="12" spans="1:2" x14ac:dyDescent="0.4">
      <c r="A12" s="115" t="s">
        <v>21</v>
      </c>
      <c r="B12" s="115" t="s">
        <v>22</v>
      </c>
    </row>
    <row r="13" spans="1:2" x14ac:dyDescent="0.4">
      <c r="A13" s="115" t="s">
        <v>23</v>
      </c>
      <c r="B13" s="115" t="s">
        <v>24</v>
      </c>
    </row>
    <row r="14" spans="1:2" x14ac:dyDescent="0.4">
      <c r="A14" s="115" t="s">
        <v>25</v>
      </c>
      <c r="B14" s="115" t="s">
        <v>26</v>
      </c>
    </row>
    <row r="15" spans="1:2" x14ac:dyDescent="0.4">
      <c r="A15" s="115" t="s">
        <v>27</v>
      </c>
      <c r="B15" s="115" t="s">
        <v>28</v>
      </c>
    </row>
    <row r="16" spans="1:2" x14ac:dyDescent="0.4">
      <c r="A16" s="141" t="s">
        <v>29</v>
      </c>
      <c r="B16" s="115" t="s">
        <v>30</v>
      </c>
    </row>
    <row r="17" spans="1:2" x14ac:dyDescent="0.4">
      <c r="A17" s="140" t="s">
        <v>31</v>
      </c>
      <c r="B17" s="115" t="s">
        <v>32</v>
      </c>
    </row>
    <row r="18" spans="1:2" x14ac:dyDescent="0.4">
      <c r="A18" s="140" t="s">
        <v>33</v>
      </c>
      <c r="B18" s="115" t="s">
        <v>34</v>
      </c>
    </row>
    <row r="19" spans="1:2" x14ac:dyDescent="0.4">
      <c r="A19" s="140" t="s">
        <v>35</v>
      </c>
      <c r="B19" s="115" t="s">
        <v>36</v>
      </c>
    </row>
    <row r="20" spans="1:2" x14ac:dyDescent="0.4">
      <c r="A20" s="115" t="s">
        <v>37</v>
      </c>
      <c r="B20" s="115" t="s">
        <v>38</v>
      </c>
    </row>
    <row r="21" spans="1:2" x14ac:dyDescent="0.4">
      <c r="A21" s="115" t="s">
        <v>39</v>
      </c>
      <c r="B21" s="115" t="s">
        <v>40</v>
      </c>
    </row>
    <row r="22" spans="1:2" x14ac:dyDescent="0.4">
      <c r="A22" s="115" t="s">
        <v>41</v>
      </c>
      <c r="B22" s="115" t="s">
        <v>42</v>
      </c>
    </row>
    <row r="23" spans="1:2" x14ac:dyDescent="0.4">
      <c r="A23" s="115" t="s">
        <v>43</v>
      </c>
      <c r="B23" s="115" t="s">
        <v>44</v>
      </c>
    </row>
    <row r="24" spans="1:2" x14ac:dyDescent="0.4">
      <c r="A24" s="115" t="s">
        <v>45</v>
      </c>
      <c r="B24" s="115" t="s">
        <v>46</v>
      </c>
    </row>
    <row r="25" spans="1:2" x14ac:dyDescent="0.4">
      <c r="B25" s="115" t="s">
        <v>47</v>
      </c>
    </row>
    <row r="26" spans="1:2" x14ac:dyDescent="0.4">
      <c r="A26" s="115" t="s">
        <v>48</v>
      </c>
      <c r="B26" s="115" t="s">
        <v>49</v>
      </c>
    </row>
    <row r="27" spans="1:2" x14ac:dyDescent="0.4">
      <c r="B27" s="115" t="s">
        <v>50</v>
      </c>
    </row>
    <row r="28" spans="1:2" x14ac:dyDescent="0.4">
      <c r="A28" s="139" t="s">
        <v>51</v>
      </c>
      <c r="B28" s="115" t="s">
        <v>52</v>
      </c>
    </row>
    <row r="29" spans="1:2" ht="42" x14ac:dyDescent="0.4">
      <c r="A29" s="139" t="s">
        <v>53</v>
      </c>
      <c r="B29" s="115" t="s">
        <v>54</v>
      </c>
    </row>
    <row r="30" spans="1:2" x14ac:dyDescent="0.4">
      <c r="A30" s="115" t="s">
        <v>55</v>
      </c>
      <c r="B30" s="115" t="s">
        <v>56</v>
      </c>
    </row>
    <row r="31" spans="1:2" x14ac:dyDescent="0.4">
      <c r="A31" s="115" t="s">
        <v>57</v>
      </c>
      <c r="B31" s="115" t="s">
        <v>58</v>
      </c>
    </row>
    <row r="32" spans="1:2" x14ac:dyDescent="0.4">
      <c r="A32" s="115" t="s">
        <v>59</v>
      </c>
      <c r="B32" s="115" t="s">
        <v>60</v>
      </c>
    </row>
    <row r="33" spans="1:2" x14ac:dyDescent="0.4">
      <c r="A33" s="138"/>
      <c r="B33" s="138"/>
    </row>
  </sheetData>
  <mergeCells count="1">
    <mergeCell ref="A1:B1"/>
  </mergeCells>
  <printOptions horizontalCentered="1"/>
  <pageMargins left="0" right="0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A1:U69"/>
  <sheetViews>
    <sheetView topLeftCell="A21" zoomScale="70" zoomScaleNormal="70" workbookViewId="0">
      <selection activeCell="B1" sqref="B1:S1"/>
    </sheetView>
  </sheetViews>
  <sheetFormatPr defaultColWidth="8.59765625" defaultRowHeight="15.6" x14ac:dyDescent="0.3"/>
  <cols>
    <col min="1" max="1" width="19.69921875" style="74" customWidth="1"/>
    <col min="2" max="2" width="3.19921875" style="74" customWidth="1"/>
    <col min="3" max="3" width="22.09765625" style="74" customWidth="1"/>
    <col min="4" max="4" width="19.09765625" style="74" customWidth="1"/>
    <col min="5" max="5" width="11.19921875" style="74" customWidth="1"/>
    <col min="6" max="6" width="7.59765625" style="74" customWidth="1"/>
    <col min="7" max="19" width="4.19921875" style="74" customWidth="1"/>
    <col min="20" max="16384" width="8.59765625" style="74"/>
  </cols>
  <sheetData>
    <row r="1" spans="1:21" ht="18" x14ac:dyDescent="0.35">
      <c r="A1" s="480" t="s">
        <v>351</v>
      </c>
      <c r="B1" s="1386" t="s">
        <v>712</v>
      </c>
      <c r="C1" s="1553"/>
      <c r="D1" s="1553"/>
      <c r="E1" s="1553"/>
      <c r="F1" s="1553"/>
      <c r="G1" s="1553"/>
      <c r="H1" s="1553"/>
      <c r="I1" s="1553"/>
      <c r="J1" s="1553"/>
      <c r="K1" s="1553"/>
      <c r="L1" s="1553"/>
      <c r="M1" s="1553"/>
      <c r="N1" s="1553"/>
      <c r="O1" s="1553"/>
      <c r="P1" s="1553"/>
      <c r="Q1" s="1553"/>
      <c r="R1" s="1553"/>
      <c r="S1" s="1553"/>
      <c r="T1" s="481"/>
      <c r="U1" s="481"/>
    </row>
    <row r="2" spans="1:21" x14ac:dyDescent="0.3">
      <c r="A2" s="482" t="s">
        <v>61</v>
      </c>
      <c r="B2" s="1549" t="s">
        <v>625</v>
      </c>
      <c r="C2" s="1550"/>
      <c r="D2" s="1550"/>
      <c r="E2" s="1550"/>
      <c r="F2" s="1550"/>
      <c r="G2" s="1550"/>
      <c r="H2" s="1550"/>
      <c r="I2" s="1550"/>
      <c r="J2" s="1550"/>
      <c r="K2" s="1550"/>
      <c r="L2" s="1550"/>
      <c r="M2" s="1550"/>
      <c r="N2" s="1550"/>
      <c r="O2" s="1550"/>
      <c r="P2" s="1550"/>
      <c r="Q2" s="1550"/>
      <c r="R2" s="1550"/>
      <c r="S2" s="1550"/>
      <c r="T2" s="481"/>
      <c r="U2" s="481"/>
    </row>
    <row r="3" spans="1:21" x14ac:dyDescent="0.3">
      <c r="A3" s="483" t="s">
        <v>63</v>
      </c>
      <c r="B3" s="1549" t="s">
        <v>132</v>
      </c>
      <c r="C3" s="1550"/>
      <c r="D3" s="1550"/>
      <c r="E3" s="1550"/>
      <c r="F3" s="1476" t="s">
        <v>65</v>
      </c>
      <c r="G3" s="1477"/>
      <c r="H3" s="1549" t="s">
        <v>713</v>
      </c>
      <c r="I3" s="1550"/>
      <c r="J3" s="1550"/>
      <c r="K3" s="1550"/>
      <c r="L3" s="1550"/>
      <c r="M3" s="1550"/>
      <c r="N3" s="1550"/>
      <c r="O3" s="1550"/>
      <c r="P3" s="1550"/>
      <c r="Q3" s="1550"/>
      <c r="R3" s="1550"/>
      <c r="S3" s="1550"/>
      <c r="T3" s="481"/>
      <c r="U3" s="481"/>
    </row>
    <row r="4" spans="1:21" x14ac:dyDescent="0.3">
      <c r="A4" s="486" t="s">
        <v>356</v>
      </c>
      <c r="B4" s="1554" t="s">
        <v>133</v>
      </c>
      <c r="C4" s="1555"/>
      <c r="D4" s="1555"/>
      <c r="E4" s="1555"/>
      <c r="F4" s="1555" t="s">
        <v>67</v>
      </c>
      <c r="G4" s="1555"/>
      <c r="H4" s="1556" t="s">
        <v>357</v>
      </c>
      <c r="I4" s="1556"/>
      <c r="J4" s="1556"/>
      <c r="K4" s="1556"/>
      <c r="L4" s="1556"/>
      <c r="M4" s="1556"/>
      <c r="N4" s="1556"/>
      <c r="O4" s="1556"/>
      <c r="P4" s="1556"/>
      <c r="Q4" s="1556"/>
      <c r="R4" s="1556"/>
      <c r="S4" s="1556"/>
      <c r="T4" s="481"/>
      <c r="U4" s="481"/>
    </row>
    <row r="5" spans="1:21" x14ac:dyDescent="0.3">
      <c r="A5" s="483" t="s">
        <v>69</v>
      </c>
      <c r="B5" s="1549" t="s">
        <v>626</v>
      </c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481"/>
      <c r="U5" s="481"/>
    </row>
    <row r="6" spans="1:21" x14ac:dyDescent="0.3">
      <c r="A6" s="483" t="s">
        <v>70</v>
      </c>
      <c r="B6" s="1549" t="s">
        <v>358</v>
      </c>
      <c r="C6" s="1550"/>
      <c r="D6" s="1550"/>
      <c r="E6" s="1550"/>
      <c r="F6" s="1550"/>
      <c r="G6" s="1550"/>
      <c r="H6" s="1550"/>
      <c r="I6" s="1550"/>
      <c r="J6" s="1550"/>
      <c r="K6" s="1550"/>
      <c r="L6" s="1550"/>
      <c r="M6" s="1550"/>
      <c r="N6" s="1550"/>
      <c r="O6" s="1550"/>
      <c r="P6" s="1550"/>
      <c r="Q6" s="1550"/>
      <c r="R6" s="1550"/>
      <c r="S6" s="1550"/>
      <c r="T6" s="481"/>
      <c r="U6" s="481"/>
    </row>
    <row r="7" spans="1:21" x14ac:dyDescent="0.3">
      <c r="A7" s="1545" t="s">
        <v>71</v>
      </c>
      <c r="B7" s="488">
        <v>1</v>
      </c>
      <c r="C7" s="1551" t="s">
        <v>360</v>
      </c>
      <c r="D7" s="1551"/>
      <c r="E7" s="1551"/>
      <c r="F7" s="1551"/>
      <c r="G7" s="1551"/>
      <c r="H7" s="1551"/>
      <c r="I7" s="1551"/>
      <c r="J7" s="1551"/>
      <c r="K7" s="1551"/>
      <c r="L7" s="1551"/>
      <c r="M7" s="1551"/>
      <c r="N7" s="1551"/>
      <c r="O7" s="1551"/>
      <c r="P7" s="1551"/>
      <c r="Q7" s="1551"/>
      <c r="R7" s="1551"/>
      <c r="S7" s="1551"/>
      <c r="T7" s="481"/>
      <c r="U7" s="481"/>
    </row>
    <row r="8" spans="1:21" x14ac:dyDescent="0.3">
      <c r="A8" s="1545"/>
      <c r="B8" s="488">
        <v>2</v>
      </c>
      <c r="C8" s="1551" t="s">
        <v>359</v>
      </c>
      <c r="D8" s="1551"/>
      <c r="E8" s="1551"/>
      <c r="F8" s="1551"/>
      <c r="G8" s="1551"/>
      <c r="H8" s="1551"/>
      <c r="I8" s="1551"/>
      <c r="J8" s="1551"/>
      <c r="K8" s="1551"/>
      <c r="L8" s="1551"/>
      <c r="M8" s="1551"/>
      <c r="N8" s="1551"/>
      <c r="O8" s="1551"/>
      <c r="P8" s="1551"/>
      <c r="Q8" s="1551"/>
      <c r="R8" s="1551"/>
      <c r="S8" s="1551"/>
      <c r="T8" s="481"/>
      <c r="U8" s="481"/>
    </row>
    <row r="9" spans="1:21" x14ac:dyDescent="0.3">
      <c r="A9" s="1545"/>
      <c r="B9" s="489">
        <v>3</v>
      </c>
      <c r="C9" s="1552"/>
      <c r="D9" s="1552"/>
      <c r="E9" s="1552"/>
      <c r="F9" s="1552"/>
      <c r="G9" s="1552"/>
      <c r="H9" s="1552"/>
      <c r="I9" s="1552"/>
      <c r="J9" s="1552"/>
      <c r="K9" s="1552"/>
      <c r="L9" s="1552"/>
      <c r="M9" s="1552"/>
      <c r="N9" s="1552"/>
      <c r="O9" s="1552"/>
      <c r="P9" s="1552"/>
      <c r="Q9" s="1552"/>
      <c r="R9" s="1552"/>
      <c r="S9" s="1552"/>
      <c r="T9" s="481"/>
      <c r="U9" s="481"/>
    </row>
    <row r="10" spans="1:21" ht="18" x14ac:dyDescent="0.35">
      <c r="A10" s="490" t="s">
        <v>72</v>
      </c>
      <c r="B10" s="491"/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7"/>
      <c r="O10" s="1557"/>
      <c r="P10" s="1557"/>
      <c r="Q10" s="1557"/>
      <c r="R10" s="1557"/>
      <c r="S10" s="1557"/>
      <c r="T10" s="481"/>
      <c r="U10" s="481"/>
    </row>
    <row r="11" spans="1:21" ht="15.6" customHeight="1" x14ac:dyDescent="0.3">
      <c r="A11" s="1543" t="s">
        <v>73</v>
      </c>
      <c r="B11" s="1633" t="s">
        <v>714</v>
      </c>
      <c r="C11" s="1634"/>
      <c r="D11" s="1634"/>
      <c r="E11" s="1634"/>
      <c r="F11" s="1634"/>
      <c r="G11" s="1634"/>
      <c r="H11" s="1634"/>
      <c r="I11" s="1634"/>
      <c r="J11" s="1634"/>
      <c r="K11" s="1634"/>
      <c r="L11" s="1634"/>
      <c r="M11" s="1634"/>
      <c r="N11" s="1634"/>
      <c r="O11" s="1634"/>
      <c r="P11" s="1634"/>
      <c r="Q11" s="1634"/>
      <c r="R11" s="1634"/>
      <c r="S11" s="1634"/>
      <c r="T11" s="481" t="s">
        <v>137</v>
      </c>
      <c r="U11" s="481"/>
    </row>
    <row r="12" spans="1:21" x14ac:dyDescent="0.3">
      <c r="A12" s="1544"/>
      <c r="B12" s="1635"/>
      <c r="C12" s="1636"/>
      <c r="D12" s="1636"/>
      <c r="E12" s="1636"/>
      <c r="F12" s="1636"/>
      <c r="G12" s="1636"/>
      <c r="H12" s="1636"/>
      <c r="I12" s="1636"/>
      <c r="J12" s="1636"/>
      <c r="K12" s="1636"/>
      <c r="L12" s="1636"/>
      <c r="M12" s="1636"/>
      <c r="N12" s="1636"/>
      <c r="O12" s="1636"/>
      <c r="P12" s="1636"/>
      <c r="Q12" s="1636"/>
      <c r="R12" s="1636"/>
      <c r="S12" s="1636"/>
      <c r="T12" s="481"/>
      <c r="U12" s="481"/>
    </row>
    <row r="13" spans="1:21" ht="15.6" customHeight="1" x14ac:dyDescent="0.3">
      <c r="A13" s="1543" t="s">
        <v>74</v>
      </c>
      <c r="B13" s="1637" t="s">
        <v>715</v>
      </c>
      <c r="C13" s="1638"/>
      <c r="D13" s="493"/>
      <c r="E13" s="493"/>
      <c r="F13" s="493"/>
      <c r="G13" s="1484" t="s">
        <v>660</v>
      </c>
      <c r="H13" s="1471"/>
      <c r="I13" s="1472"/>
      <c r="J13" s="1660" t="s">
        <v>629</v>
      </c>
      <c r="K13" s="1608"/>
      <c r="L13" s="1608"/>
      <c r="M13" s="1608"/>
      <c r="N13" s="1608"/>
      <c r="O13" s="1608"/>
      <c r="P13" s="1608"/>
      <c r="Q13" s="1608"/>
      <c r="R13" s="1608"/>
      <c r="S13" s="1608"/>
      <c r="T13" s="481"/>
      <c r="U13" s="481"/>
    </row>
    <row r="14" spans="1:21" ht="15.6" customHeight="1" x14ac:dyDescent="0.3">
      <c r="A14" s="1545"/>
      <c r="B14" s="1639" t="s">
        <v>716</v>
      </c>
      <c r="C14" s="1640"/>
      <c r="D14" s="531"/>
      <c r="E14" s="531"/>
      <c r="F14" s="531"/>
      <c r="G14" s="1485" t="s">
        <v>663</v>
      </c>
      <c r="H14" s="1486"/>
      <c r="I14" s="1487"/>
      <c r="J14" s="1554" t="s">
        <v>717</v>
      </c>
      <c r="K14" s="1555"/>
      <c r="L14" s="1555"/>
      <c r="M14" s="1555"/>
      <c r="N14" s="1555"/>
      <c r="O14" s="1555"/>
      <c r="P14" s="1555"/>
      <c r="Q14" s="1555"/>
      <c r="R14" s="1555"/>
      <c r="S14" s="1555"/>
      <c r="T14" s="481"/>
      <c r="U14" s="481"/>
    </row>
    <row r="15" spans="1:21" x14ac:dyDescent="0.3">
      <c r="A15" s="1545"/>
      <c r="B15" s="1547"/>
      <c r="C15" s="1548"/>
      <c r="D15" s="532"/>
      <c r="E15" s="532"/>
      <c r="F15" s="532"/>
      <c r="G15" s="1488"/>
      <c r="H15" s="1489"/>
      <c r="I15" s="1490"/>
      <c r="J15" s="1546"/>
      <c r="K15" s="1505"/>
      <c r="L15" s="1505"/>
      <c r="M15" s="1505"/>
      <c r="N15" s="1505"/>
      <c r="O15" s="1505"/>
      <c r="P15" s="1505"/>
      <c r="Q15" s="1505"/>
      <c r="R15" s="1505"/>
      <c r="S15" s="1505"/>
      <c r="T15" s="481"/>
      <c r="U15" s="481"/>
    </row>
    <row r="16" spans="1:21" ht="18" x14ac:dyDescent="0.3">
      <c r="A16" s="499" t="s">
        <v>76</v>
      </c>
      <c r="B16" s="1537"/>
      <c r="C16" s="1537"/>
      <c r="D16" s="481"/>
      <c r="E16" s="481"/>
      <c r="F16" s="481"/>
      <c r="G16" s="1448" t="s">
        <v>77</v>
      </c>
      <c r="H16" s="1449"/>
      <c r="I16" s="1449"/>
      <c r="J16" s="1450"/>
      <c r="K16" s="1448" t="s">
        <v>78</v>
      </c>
      <c r="L16" s="1449"/>
      <c r="M16" s="1449"/>
      <c r="N16" s="1450"/>
      <c r="O16" s="1448" t="s">
        <v>79</v>
      </c>
      <c r="P16" s="1449"/>
      <c r="Q16" s="1449"/>
      <c r="R16" s="1449"/>
      <c r="S16" s="1450"/>
      <c r="T16" s="481"/>
      <c r="U16" s="481"/>
    </row>
    <row r="17" spans="1:21" x14ac:dyDescent="0.3">
      <c r="A17" s="1657" t="s">
        <v>630</v>
      </c>
      <c r="B17" s="1658"/>
      <c r="C17" s="1658"/>
      <c r="D17" s="1658"/>
      <c r="E17" s="1658"/>
      <c r="F17" s="1659"/>
      <c r="G17" s="1602">
        <v>15000000</v>
      </c>
      <c r="H17" s="1603"/>
      <c r="I17" s="1603"/>
      <c r="J17" s="1604"/>
      <c r="K17" s="1605"/>
      <c r="L17" s="1606"/>
      <c r="M17" s="1606"/>
      <c r="N17" s="1607"/>
      <c r="O17" s="1602">
        <v>15000000</v>
      </c>
      <c r="P17" s="1603"/>
      <c r="Q17" s="1603"/>
      <c r="R17" s="1603"/>
      <c r="S17" s="1604"/>
      <c r="T17" s="481"/>
      <c r="U17" s="481"/>
    </row>
    <row r="18" spans="1:21" x14ac:dyDescent="0.3">
      <c r="A18" s="481"/>
      <c r="B18" s="1391"/>
      <c r="C18" s="1391"/>
      <c r="D18" s="481"/>
      <c r="E18" s="481"/>
      <c r="F18" s="505"/>
      <c r="G18" s="1625"/>
      <c r="H18" s="1391"/>
      <c r="I18" s="1391"/>
      <c r="J18" s="1391"/>
      <c r="K18" s="1391"/>
      <c r="L18" s="1391"/>
      <c r="M18" s="1391"/>
      <c r="N18" s="1391"/>
      <c r="O18" s="1391"/>
      <c r="P18" s="1391"/>
      <c r="Q18" s="1391"/>
      <c r="R18" s="1391"/>
      <c r="S18" s="505"/>
      <c r="T18" s="481"/>
      <c r="U18" s="481"/>
    </row>
    <row r="19" spans="1:21" x14ac:dyDescent="0.3">
      <c r="A19" s="1654"/>
      <c r="B19" s="1655"/>
      <c r="C19" s="1655"/>
      <c r="D19" s="1655"/>
      <c r="E19" s="1655"/>
      <c r="F19" s="1656"/>
      <c r="G19" s="1616"/>
      <c r="H19" s="1617"/>
      <c r="I19" s="1617"/>
      <c r="J19" s="1618"/>
      <c r="K19" s="1616"/>
      <c r="L19" s="1617"/>
      <c r="M19" s="1617"/>
      <c r="N19" s="1618"/>
      <c r="O19" s="1616"/>
      <c r="P19" s="1617"/>
      <c r="Q19" s="1617"/>
      <c r="R19" s="1617"/>
      <c r="S19" s="1618"/>
      <c r="T19" s="481"/>
      <c r="U19" s="481"/>
    </row>
    <row r="20" spans="1:21" ht="16.2" thickBot="1" x14ac:dyDescent="0.35">
      <c r="A20" s="1619" t="s">
        <v>80</v>
      </c>
      <c r="B20" s="1620"/>
      <c r="C20" s="1620"/>
      <c r="D20" s="1620"/>
      <c r="E20" s="1620"/>
      <c r="F20" s="1621"/>
      <c r="G20" s="1622">
        <v>15000000</v>
      </c>
      <c r="H20" s="1623"/>
      <c r="I20" s="1623"/>
      <c r="J20" s="1624"/>
      <c r="K20" s="1594">
        <v>0</v>
      </c>
      <c r="L20" s="1595"/>
      <c r="M20" s="1595"/>
      <c r="N20" s="1596"/>
      <c r="O20" s="1622">
        <v>15000000</v>
      </c>
      <c r="P20" s="1623"/>
      <c r="Q20" s="1623"/>
      <c r="R20" s="1623"/>
      <c r="S20" s="1624"/>
      <c r="T20" s="481"/>
      <c r="U20" s="481"/>
    </row>
    <row r="21" spans="1:21" ht="16.2" thickTop="1" x14ac:dyDescent="0.3">
      <c r="A21" s="500"/>
      <c r="B21" s="501"/>
      <c r="C21" s="501"/>
      <c r="D21" s="501"/>
      <c r="E21" s="501"/>
      <c r="F21" s="501"/>
      <c r="G21" s="484"/>
      <c r="H21" s="484"/>
      <c r="I21" s="484"/>
      <c r="J21" s="484"/>
      <c r="K21" s="484"/>
      <c r="L21" s="484"/>
      <c r="M21" s="484"/>
      <c r="N21" s="484"/>
      <c r="O21" s="484"/>
      <c r="P21" s="484"/>
      <c r="Q21" s="484"/>
      <c r="R21" s="484"/>
      <c r="S21" s="485"/>
      <c r="T21" s="481"/>
      <c r="U21" s="481"/>
    </row>
    <row r="22" spans="1:21" x14ac:dyDescent="0.3">
      <c r="A22" s="1446" t="s">
        <v>81</v>
      </c>
      <c r="B22" s="1447"/>
      <c r="C22" s="1446" t="s">
        <v>82</v>
      </c>
      <c r="D22" s="1447"/>
      <c r="E22" s="1446" t="s">
        <v>83</v>
      </c>
      <c r="F22" s="1447"/>
      <c r="G22" s="1448" t="s">
        <v>81</v>
      </c>
      <c r="H22" s="1449"/>
      <c r="I22" s="1449"/>
      <c r="J22" s="1450"/>
      <c r="K22" s="1448" t="s">
        <v>82</v>
      </c>
      <c r="L22" s="1449"/>
      <c r="M22" s="1449"/>
      <c r="N22" s="1450"/>
      <c r="O22" s="1448" t="s">
        <v>83</v>
      </c>
      <c r="P22" s="1449"/>
      <c r="Q22" s="1449"/>
      <c r="R22" s="1449"/>
      <c r="S22" s="1450"/>
      <c r="T22" s="481"/>
      <c r="U22" s="481"/>
    </row>
    <row r="23" spans="1:21" ht="15.6" customHeight="1" x14ac:dyDescent="0.3">
      <c r="A23" s="1498" t="s">
        <v>84</v>
      </c>
      <c r="B23" s="1568"/>
      <c r="C23" s="1498" t="s">
        <v>718</v>
      </c>
      <c r="D23" s="1568"/>
      <c r="E23" s="1498" t="s">
        <v>719</v>
      </c>
      <c r="F23" s="1568"/>
      <c r="G23" s="1498" t="s">
        <v>85</v>
      </c>
      <c r="H23" s="1499"/>
      <c r="I23" s="1499"/>
      <c r="J23" s="1568"/>
      <c r="K23" s="1431" t="s">
        <v>720</v>
      </c>
      <c r="L23" s="1432"/>
      <c r="M23" s="1432"/>
      <c r="N23" s="1451"/>
      <c r="O23" s="1498">
        <v>4.5</v>
      </c>
      <c r="P23" s="1499"/>
      <c r="Q23" s="1499"/>
      <c r="R23" s="1499"/>
      <c r="S23" s="1499"/>
      <c r="T23" s="481"/>
      <c r="U23" s="481"/>
    </row>
    <row r="24" spans="1:21" x14ac:dyDescent="0.3">
      <c r="A24" s="1500"/>
      <c r="B24" s="1569"/>
      <c r="C24" s="1500"/>
      <c r="D24" s="1569"/>
      <c r="E24" s="1500"/>
      <c r="F24" s="1569"/>
      <c r="G24" s="1500"/>
      <c r="H24" s="1501"/>
      <c r="I24" s="1501"/>
      <c r="J24" s="1569"/>
      <c r="K24" s="1433"/>
      <c r="L24" s="1434"/>
      <c r="M24" s="1434"/>
      <c r="N24" s="1452"/>
      <c r="O24" s="1500"/>
      <c r="P24" s="1501"/>
      <c r="Q24" s="1501"/>
      <c r="R24" s="1501"/>
      <c r="S24" s="1501"/>
      <c r="T24" s="481"/>
      <c r="U24" s="481"/>
    </row>
    <row r="25" spans="1:21" x14ac:dyDescent="0.3">
      <c r="A25" s="1500"/>
      <c r="B25" s="1569"/>
      <c r="C25" s="1500"/>
      <c r="D25" s="1569"/>
      <c r="E25" s="1500"/>
      <c r="F25" s="1569"/>
      <c r="G25" s="1500"/>
      <c r="H25" s="1501"/>
      <c r="I25" s="1501"/>
      <c r="J25" s="1569"/>
      <c r="K25" s="1433"/>
      <c r="L25" s="1434"/>
      <c r="M25" s="1434"/>
      <c r="N25" s="1452"/>
      <c r="O25" s="1500"/>
      <c r="P25" s="1501"/>
      <c r="Q25" s="1501"/>
      <c r="R25" s="1501"/>
      <c r="S25" s="1501"/>
      <c r="T25" s="481"/>
      <c r="U25" s="481"/>
    </row>
    <row r="26" spans="1:21" x14ac:dyDescent="0.3">
      <c r="A26" s="1500"/>
      <c r="B26" s="1569"/>
      <c r="C26" s="1500"/>
      <c r="D26" s="1569"/>
      <c r="E26" s="1500"/>
      <c r="F26" s="1569"/>
      <c r="G26" s="1500"/>
      <c r="H26" s="1501"/>
      <c r="I26" s="1501"/>
      <c r="J26" s="1569"/>
      <c r="K26" s="1433"/>
      <c r="L26" s="1434"/>
      <c r="M26" s="1434"/>
      <c r="N26" s="1452"/>
      <c r="O26" s="1500"/>
      <c r="P26" s="1501"/>
      <c r="Q26" s="1501"/>
      <c r="R26" s="1501"/>
      <c r="S26" s="1501"/>
      <c r="T26" s="481"/>
      <c r="U26" s="481"/>
    </row>
    <row r="27" spans="1:21" ht="18" x14ac:dyDescent="0.3">
      <c r="A27" s="504" t="s">
        <v>86</v>
      </c>
      <c r="B27" s="1440"/>
      <c r="C27" s="1440"/>
      <c r="D27" s="491"/>
      <c r="E27" s="491"/>
      <c r="F27" s="491"/>
      <c r="G27" s="1441"/>
      <c r="H27" s="1441"/>
      <c r="I27" s="1441"/>
      <c r="J27" s="1441"/>
      <c r="K27" s="1441"/>
      <c r="L27" s="1441"/>
      <c r="M27" s="1441"/>
      <c r="N27" s="1441"/>
      <c r="O27" s="1441"/>
      <c r="P27" s="1441"/>
      <c r="Q27" s="1441"/>
      <c r="R27" s="1441"/>
      <c r="S27" s="505"/>
      <c r="T27" s="481"/>
      <c r="U27" s="481"/>
    </row>
    <row r="28" spans="1:21" x14ac:dyDescent="0.3">
      <c r="A28" s="1429" t="s">
        <v>81</v>
      </c>
      <c r="B28" s="1503"/>
      <c r="C28" s="1446" t="s">
        <v>82</v>
      </c>
      <c r="D28" s="1447"/>
      <c r="E28" s="1446" t="s">
        <v>83</v>
      </c>
      <c r="F28" s="1447"/>
      <c r="G28" s="1448" t="s">
        <v>81</v>
      </c>
      <c r="H28" s="1449"/>
      <c r="I28" s="1449"/>
      <c r="J28" s="1450"/>
      <c r="K28" s="1448" t="s">
        <v>82</v>
      </c>
      <c r="L28" s="1449"/>
      <c r="M28" s="1449"/>
      <c r="N28" s="1450"/>
      <c r="O28" s="1448" t="s">
        <v>83</v>
      </c>
      <c r="P28" s="1449"/>
      <c r="Q28" s="1449"/>
      <c r="R28" s="1449"/>
      <c r="S28" s="1450"/>
      <c r="T28" s="481"/>
      <c r="U28" s="481"/>
    </row>
    <row r="29" spans="1:21" ht="15.6" customHeight="1" x14ac:dyDescent="0.3">
      <c r="A29" s="1431" t="s">
        <v>409</v>
      </c>
      <c r="B29" s="1451"/>
      <c r="C29" s="1498" t="s">
        <v>634</v>
      </c>
      <c r="D29" s="1568"/>
      <c r="E29" s="1498" t="s">
        <v>635</v>
      </c>
      <c r="F29" s="1568"/>
      <c r="G29" s="1431" t="s">
        <v>410</v>
      </c>
      <c r="H29" s="1432"/>
      <c r="I29" s="1432"/>
      <c r="J29" s="1451"/>
      <c r="K29" s="1431" t="s">
        <v>721</v>
      </c>
      <c r="L29" s="1432"/>
      <c r="M29" s="1432"/>
      <c r="N29" s="1451"/>
      <c r="O29" s="1464"/>
      <c r="P29" s="1437"/>
      <c r="Q29" s="1437"/>
      <c r="R29" s="1437"/>
      <c r="S29" s="1437"/>
      <c r="T29" s="481"/>
      <c r="U29" s="481"/>
    </row>
    <row r="30" spans="1:21" ht="15.6" customHeight="1" x14ac:dyDescent="0.3">
      <c r="A30" s="1433"/>
      <c r="B30" s="1452"/>
      <c r="C30" s="1500"/>
      <c r="D30" s="1569"/>
      <c r="E30" s="1500"/>
      <c r="F30" s="1569"/>
      <c r="G30" s="1433"/>
      <c r="H30" s="1434"/>
      <c r="I30" s="1434"/>
      <c r="J30" s="1452"/>
      <c r="K30" s="1433" t="s">
        <v>722</v>
      </c>
      <c r="L30" s="1434"/>
      <c r="M30" s="1434"/>
      <c r="N30" s="1452"/>
      <c r="O30" s="1631" t="s">
        <v>723</v>
      </c>
      <c r="P30" s="1632"/>
      <c r="Q30" s="1632"/>
      <c r="R30" s="1632"/>
      <c r="S30" s="1632"/>
      <c r="T30" s="481"/>
      <c r="U30" s="481"/>
    </row>
    <row r="31" spans="1:21" x14ac:dyDescent="0.3">
      <c r="A31" s="1433"/>
      <c r="B31" s="1452"/>
      <c r="C31" s="1500"/>
      <c r="D31" s="1569"/>
      <c r="E31" s="1500"/>
      <c r="F31" s="1569"/>
      <c r="G31" s="1433"/>
      <c r="H31" s="1434"/>
      <c r="I31" s="1434"/>
      <c r="J31" s="1452"/>
      <c r="K31" s="1433"/>
      <c r="L31" s="1434"/>
      <c r="M31" s="1434"/>
      <c r="N31" s="1452"/>
      <c r="O31" s="1443"/>
      <c r="P31" s="1435"/>
      <c r="Q31" s="1435"/>
      <c r="R31" s="1435"/>
      <c r="S31" s="1435"/>
      <c r="T31" s="481"/>
      <c r="U31" s="481"/>
    </row>
    <row r="32" spans="1:21" ht="18" x14ac:dyDescent="0.3">
      <c r="A32" s="1496" t="s">
        <v>90</v>
      </c>
      <c r="B32" s="1497"/>
      <c r="C32" s="506"/>
      <c r="D32" s="481"/>
      <c r="E32" s="507"/>
      <c r="F32" s="507"/>
      <c r="G32" s="507"/>
      <c r="H32" s="507"/>
      <c r="I32" s="507"/>
      <c r="J32" s="507"/>
      <c r="K32" s="507"/>
      <c r="L32" s="507"/>
      <c r="M32" s="507"/>
      <c r="N32" s="507"/>
      <c r="O32" s="507"/>
      <c r="P32" s="507"/>
      <c r="Q32" s="507"/>
      <c r="R32" s="507"/>
      <c r="S32" s="505"/>
      <c r="T32" s="481"/>
      <c r="U32" s="481"/>
    </row>
    <row r="33" spans="1:21" ht="15.6" customHeight="1" x14ac:dyDescent="0.3">
      <c r="A33" s="1498" t="s">
        <v>673</v>
      </c>
      <c r="B33" s="1499"/>
      <c r="C33" s="1634" t="s">
        <v>638</v>
      </c>
      <c r="D33" s="1634"/>
      <c r="E33" s="1653"/>
      <c r="F33" s="1431" t="s">
        <v>83</v>
      </c>
      <c r="G33" s="1432"/>
      <c r="H33" s="1444" t="s">
        <v>639</v>
      </c>
      <c r="I33" s="1444"/>
      <c r="J33" s="1444"/>
      <c r="K33" s="1444"/>
      <c r="L33" s="1444"/>
      <c r="M33" s="1444"/>
      <c r="N33" s="1444"/>
      <c r="O33" s="1444"/>
      <c r="P33" s="1444"/>
      <c r="Q33" s="1444"/>
      <c r="R33" s="1444"/>
      <c r="S33" s="1444"/>
      <c r="T33" s="481"/>
      <c r="U33" s="481"/>
    </row>
    <row r="34" spans="1:21" ht="15.6" customHeight="1" x14ac:dyDescent="0.3">
      <c r="A34" s="1500"/>
      <c r="B34" s="1501"/>
      <c r="C34" s="1435"/>
      <c r="D34" s="1435"/>
      <c r="E34" s="1436"/>
      <c r="F34" s="1433" t="s">
        <v>674</v>
      </c>
      <c r="G34" s="1434"/>
      <c r="H34" s="1435"/>
      <c r="I34" s="1435"/>
      <c r="J34" s="1435"/>
      <c r="K34" s="1435"/>
      <c r="L34" s="1435"/>
      <c r="M34" s="1435"/>
      <c r="N34" s="1435"/>
      <c r="O34" s="1435"/>
      <c r="P34" s="1435"/>
      <c r="Q34" s="1435"/>
      <c r="R34" s="1435"/>
      <c r="S34" s="1435"/>
      <c r="T34" s="481"/>
      <c r="U34" s="481"/>
    </row>
    <row r="35" spans="1:21" x14ac:dyDescent="0.3">
      <c r="A35" s="496"/>
      <c r="B35" s="1391"/>
      <c r="C35" s="1391"/>
      <c r="D35" s="481"/>
      <c r="E35" s="481"/>
      <c r="F35" s="481"/>
      <c r="G35" s="1391"/>
      <c r="H35" s="1391"/>
      <c r="I35" s="1393"/>
      <c r="J35" s="1393"/>
      <c r="K35" s="1393"/>
      <c r="L35" s="1393"/>
      <c r="M35" s="1393"/>
      <c r="N35" s="1393"/>
      <c r="O35" s="1393"/>
      <c r="P35" s="1393"/>
      <c r="Q35" s="1393"/>
      <c r="R35" s="1393"/>
      <c r="S35" s="505"/>
      <c r="T35" s="481"/>
      <c r="U35" s="481"/>
    </row>
    <row r="36" spans="1:21" ht="18" x14ac:dyDescent="0.3">
      <c r="A36" s="1469" t="s">
        <v>93</v>
      </c>
      <c r="B36" s="1470"/>
      <c r="C36" s="491"/>
      <c r="D36" s="481"/>
      <c r="E36" s="481"/>
      <c r="F36" s="481"/>
      <c r="G36" s="1406"/>
      <c r="H36" s="1406"/>
      <c r="I36" s="1406"/>
      <c r="J36" s="1406"/>
      <c r="K36" s="1406"/>
      <c r="L36" s="1406"/>
      <c r="M36" s="1406"/>
      <c r="N36" s="1406"/>
      <c r="O36" s="1406"/>
      <c r="P36" s="1406"/>
      <c r="Q36" s="1406"/>
      <c r="R36" s="1406"/>
      <c r="S36" s="505"/>
      <c r="T36" s="481"/>
      <c r="U36" s="481"/>
    </row>
    <row r="37" spans="1:21" ht="15.6" customHeight="1" x14ac:dyDescent="0.3">
      <c r="A37" s="1641" t="s">
        <v>724</v>
      </c>
      <c r="B37" s="1642"/>
      <c r="C37" s="1643"/>
      <c r="D37" s="1647" t="s">
        <v>95</v>
      </c>
      <c r="E37" s="536" t="s">
        <v>225</v>
      </c>
      <c r="F37" s="1649" t="s">
        <v>97</v>
      </c>
      <c r="G37" s="1651" t="s">
        <v>98</v>
      </c>
      <c r="H37" s="1652"/>
      <c r="I37" s="1652"/>
      <c r="J37" s="1652"/>
      <c r="K37" s="1652"/>
      <c r="L37" s="1652"/>
      <c r="M37" s="1652"/>
      <c r="N37" s="1652"/>
      <c r="O37" s="1652"/>
      <c r="P37" s="1652"/>
      <c r="Q37" s="1652"/>
      <c r="R37" s="1652"/>
      <c r="S37" s="1652"/>
      <c r="T37" s="481"/>
      <c r="U37" s="481"/>
    </row>
    <row r="38" spans="1:21" x14ac:dyDescent="0.3">
      <c r="A38" s="1644"/>
      <c r="B38" s="1645"/>
      <c r="C38" s="1646"/>
      <c r="D38" s="1648"/>
      <c r="E38" s="537" t="s">
        <v>675</v>
      </c>
      <c r="F38" s="1650"/>
      <c r="G38" s="538" t="s">
        <v>99</v>
      </c>
      <c r="H38" s="538" t="s">
        <v>100</v>
      </c>
      <c r="I38" s="538" t="s">
        <v>101</v>
      </c>
      <c r="J38" s="538" t="s">
        <v>102</v>
      </c>
      <c r="K38" s="538" t="s">
        <v>103</v>
      </c>
      <c r="L38" s="538" t="s">
        <v>104</v>
      </c>
      <c r="M38" s="538" t="s">
        <v>105</v>
      </c>
      <c r="N38" s="538" t="s">
        <v>106</v>
      </c>
      <c r="O38" s="538" t="s">
        <v>107</v>
      </c>
      <c r="P38" s="538" t="s">
        <v>108</v>
      </c>
      <c r="Q38" s="538" t="s">
        <v>109</v>
      </c>
      <c r="R38" s="538" t="s">
        <v>110</v>
      </c>
      <c r="S38" s="538" t="s">
        <v>111</v>
      </c>
      <c r="T38" s="481"/>
      <c r="U38" s="481"/>
    </row>
    <row r="39" spans="1:21" ht="35.700000000000003" customHeight="1" x14ac:dyDescent="0.3">
      <c r="A39" s="1308" t="s">
        <v>725</v>
      </c>
      <c r="B39" s="1465"/>
      <c r="C39" s="1466"/>
      <c r="D39" s="171"/>
      <c r="E39" s="475" t="s">
        <v>679</v>
      </c>
      <c r="F39" s="528"/>
      <c r="G39" s="528"/>
      <c r="H39" s="528"/>
      <c r="I39" s="528"/>
      <c r="J39" s="528"/>
      <c r="K39" s="528"/>
      <c r="L39" s="528"/>
      <c r="M39" s="528"/>
      <c r="N39" s="528"/>
      <c r="O39" s="528"/>
      <c r="P39" s="528"/>
      <c r="Q39" s="528"/>
      <c r="R39" s="528"/>
      <c r="S39" s="533"/>
      <c r="T39" s="481"/>
      <c r="U39" s="481"/>
    </row>
    <row r="40" spans="1:21" ht="31.35" customHeight="1" x14ac:dyDescent="0.3">
      <c r="A40" s="1312" t="s">
        <v>643</v>
      </c>
      <c r="B40" s="1629"/>
      <c r="C40" s="1630"/>
      <c r="D40" s="184" t="s">
        <v>644</v>
      </c>
      <c r="E40" s="478" t="s">
        <v>682</v>
      </c>
      <c r="F40" s="534">
        <v>0.1</v>
      </c>
      <c r="G40" s="534">
        <v>0.5</v>
      </c>
      <c r="H40" s="534">
        <v>0.5</v>
      </c>
      <c r="I40" s="529"/>
      <c r="J40" s="529"/>
      <c r="K40" s="529"/>
      <c r="L40" s="529"/>
      <c r="M40" s="529"/>
      <c r="N40" s="529"/>
      <c r="O40" s="529"/>
      <c r="P40" s="529"/>
      <c r="Q40" s="529"/>
      <c r="R40" s="529"/>
      <c r="S40" s="535">
        <v>1</v>
      </c>
      <c r="T40" s="481"/>
      <c r="U40" s="481"/>
    </row>
    <row r="41" spans="1:21" ht="34.950000000000003" customHeight="1" x14ac:dyDescent="0.3">
      <c r="A41" s="1313" t="s">
        <v>645</v>
      </c>
      <c r="B41" s="1467"/>
      <c r="C41" s="1468"/>
      <c r="D41" s="184" t="s">
        <v>646</v>
      </c>
      <c r="E41" s="478" t="s">
        <v>726</v>
      </c>
      <c r="F41" s="534">
        <v>0.2</v>
      </c>
      <c r="G41" s="534">
        <v>0.5</v>
      </c>
      <c r="H41" s="534">
        <v>0.25</v>
      </c>
      <c r="I41" s="534">
        <v>0.25</v>
      </c>
      <c r="J41" s="529"/>
      <c r="K41" s="529"/>
      <c r="L41" s="529"/>
      <c r="M41" s="529"/>
      <c r="N41" s="529"/>
      <c r="O41" s="529"/>
      <c r="P41" s="529"/>
      <c r="Q41" s="529"/>
      <c r="R41" s="529"/>
      <c r="S41" s="535">
        <v>1</v>
      </c>
      <c r="T41" s="481"/>
      <c r="U41" s="481"/>
    </row>
    <row r="42" spans="1:21" x14ac:dyDescent="0.3">
      <c r="A42" s="1314" t="s">
        <v>647</v>
      </c>
      <c r="B42" s="1315"/>
      <c r="C42" s="1316"/>
      <c r="D42" s="184" t="s">
        <v>648</v>
      </c>
      <c r="E42" s="478"/>
      <c r="F42" s="534">
        <v>0.2</v>
      </c>
      <c r="G42" s="529"/>
      <c r="H42" s="529"/>
      <c r="I42" s="534">
        <v>0.5</v>
      </c>
      <c r="J42" s="534">
        <v>0.5</v>
      </c>
      <c r="K42" s="529"/>
      <c r="L42" s="529"/>
      <c r="M42" s="529"/>
      <c r="N42" s="529"/>
      <c r="O42" s="529"/>
      <c r="P42" s="529"/>
      <c r="Q42" s="529"/>
      <c r="R42" s="529"/>
      <c r="S42" s="535">
        <v>1</v>
      </c>
      <c r="T42" s="481"/>
      <c r="U42" s="481"/>
    </row>
    <row r="43" spans="1:21" x14ac:dyDescent="0.3">
      <c r="A43" s="1314" t="s">
        <v>649</v>
      </c>
      <c r="B43" s="1315"/>
      <c r="C43" s="1316"/>
      <c r="D43" s="184" t="s">
        <v>650</v>
      </c>
      <c r="E43" s="478"/>
      <c r="F43" s="534">
        <v>0.3</v>
      </c>
      <c r="G43" s="529"/>
      <c r="H43" s="529"/>
      <c r="I43" s="529"/>
      <c r="J43" s="534">
        <v>0.1</v>
      </c>
      <c r="K43" s="534">
        <v>0.1</v>
      </c>
      <c r="L43" s="534">
        <v>0.1</v>
      </c>
      <c r="M43" s="534">
        <v>0.1</v>
      </c>
      <c r="N43" s="534">
        <v>0.15</v>
      </c>
      <c r="O43" s="534">
        <v>0.15</v>
      </c>
      <c r="P43" s="534">
        <v>0.15</v>
      </c>
      <c r="Q43" s="534">
        <v>0.15</v>
      </c>
      <c r="R43" s="529"/>
      <c r="S43" s="535">
        <v>1</v>
      </c>
      <c r="T43" s="481"/>
      <c r="U43" s="481"/>
    </row>
    <row r="44" spans="1:21" x14ac:dyDescent="0.3">
      <c r="A44" s="1314" t="s">
        <v>651</v>
      </c>
      <c r="B44" s="1315"/>
      <c r="C44" s="1316"/>
      <c r="D44" s="184" t="s">
        <v>226</v>
      </c>
      <c r="E44" s="478"/>
      <c r="F44" s="534">
        <v>0.1</v>
      </c>
      <c r="G44" s="529"/>
      <c r="H44" s="529"/>
      <c r="I44" s="529"/>
      <c r="J44" s="529"/>
      <c r="K44" s="529"/>
      <c r="L44" s="534">
        <v>0.3</v>
      </c>
      <c r="M44" s="529"/>
      <c r="N44" s="529"/>
      <c r="O44" s="534">
        <v>0.3</v>
      </c>
      <c r="P44" s="529"/>
      <c r="Q44" s="529"/>
      <c r="R44" s="534">
        <v>0.4</v>
      </c>
      <c r="S44" s="535">
        <v>1</v>
      </c>
      <c r="T44" s="481"/>
      <c r="U44" s="481"/>
    </row>
    <row r="45" spans="1:21" x14ac:dyDescent="0.3">
      <c r="A45" s="1314" t="s">
        <v>652</v>
      </c>
      <c r="B45" s="1315"/>
      <c r="C45" s="1316"/>
      <c r="D45" s="184" t="s">
        <v>510</v>
      </c>
      <c r="E45" s="478"/>
      <c r="F45" s="534">
        <v>0.1</v>
      </c>
      <c r="G45" s="529"/>
      <c r="H45" s="529"/>
      <c r="I45" s="529"/>
      <c r="J45" s="529"/>
      <c r="K45" s="529"/>
      <c r="L45" s="529"/>
      <c r="M45" s="529"/>
      <c r="N45" s="529"/>
      <c r="O45" s="529"/>
      <c r="P45" s="529"/>
      <c r="Q45" s="529"/>
      <c r="R45" s="534">
        <v>1</v>
      </c>
      <c r="S45" s="535">
        <v>1</v>
      </c>
      <c r="T45" s="481"/>
      <c r="U45" s="481"/>
    </row>
    <row r="46" spans="1:21" x14ac:dyDescent="0.3">
      <c r="A46" s="1314"/>
      <c r="B46" s="1315"/>
      <c r="C46" s="1316"/>
      <c r="D46" s="479"/>
      <c r="E46" s="478"/>
      <c r="F46" s="529"/>
      <c r="G46" s="529"/>
      <c r="H46" s="529"/>
      <c r="I46" s="529"/>
      <c r="J46" s="529"/>
      <c r="K46" s="529"/>
      <c r="L46" s="529"/>
      <c r="M46" s="529"/>
      <c r="N46" s="529"/>
      <c r="O46" s="529"/>
      <c r="P46" s="529"/>
      <c r="Q46" s="529"/>
      <c r="R46" s="529"/>
      <c r="S46" s="535">
        <v>0</v>
      </c>
      <c r="T46" s="481"/>
      <c r="U46" s="481"/>
    </row>
    <row r="47" spans="1:21" x14ac:dyDescent="0.3">
      <c r="A47" s="1317"/>
      <c r="B47" s="1318"/>
      <c r="C47" s="1319"/>
      <c r="D47" s="479"/>
      <c r="E47" s="478"/>
      <c r="F47" s="529"/>
      <c r="G47" s="529"/>
      <c r="H47" s="529"/>
      <c r="I47" s="529"/>
      <c r="J47" s="529"/>
      <c r="K47" s="529"/>
      <c r="L47" s="529"/>
      <c r="M47" s="529"/>
      <c r="N47" s="529"/>
      <c r="O47" s="529"/>
      <c r="P47" s="529"/>
      <c r="Q47" s="529"/>
      <c r="R47" s="529"/>
      <c r="S47" s="535">
        <v>0</v>
      </c>
      <c r="T47" s="481"/>
      <c r="U47" s="481"/>
    </row>
    <row r="48" spans="1:21" x14ac:dyDescent="0.3">
      <c r="A48" s="1626" t="s">
        <v>111</v>
      </c>
      <c r="B48" s="1627"/>
      <c r="C48" s="1628"/>
      <c r="D48" s="539"/>
      <c r="E48" s="539"/>
      <c r="F48" s="540">
        <v>1</v>
      </c>
      <c r="G48" s="540">
        <v>0.15</v>
      </c>
      <c r="H48" s="540">
        <v>0.1</v>
      </c>
      <c r="I48" s="540">
        <v>0.15</v>
      </c>
      <c r="J48" s="540">
        <v>0.13</v>
      </c>
      <c r="K48" s="540">
        <v>0.03</v>
      </c>
      <c r="L48" s="540">
        <v>0.06</v>
      </c>
      <c r="M48" s="540">
        <v>0.03</v>
      </c>
      <c r="N48" s="540">
        <v>0.05</v>
      </c>
      <c r="O48" s="540">
        <v>0.08</v>
      </c>
      <c r="P48" s="540">
        <v>0.05</v>
      </c>
      <c r="Q48" s="540">
        <v>0.05</v>
      </c>
      <c r="R48" s="540">
        <v>0.14000000000000001</v>
      </c>
      <c r="S48" s="540">
        <v>1</v>
      </c>
      <c r="T48" s="481"/>
      <c r="U48" s="481"/>
    </row>
    <row r="49" spans="1:21" x14ac:dyDescent="0.3">
      <c r="A49" s="1626" t="s">
        <v>118</v>
      </c>
      <c r="B49" s="1627"/>
      <c r="C49" s="1628"/>
      <c r="D49" s="539"/>
      <c r="E49" s="539"/>
      <c r="F49" s="540">
        <v>1</v>
      </c>
      <c r="G49" s="540">
        <v>0.15</v>
      </c>
      <c r="H49" s="540">
        <v>0.25</v>
      </c>
      <c r="I49" s="540">
        <v>0.4</v>
      </c>
      <c r="J49" s="540">
        <v>0.53</v>
      </c>
      <c r="K49" s="540">
        <v>0.56000000000000005</v>
      </c>
      <c r="L49" s="540">
        <v>0.62</v>
      </c>
      <c r="M49" s="540">
        <v>0.65</v>
      </c>
      <c r="N49" s="540">
        <v>0.7</v>
      </c>
      <c r="O49" s="540">
        <v>0.77</v>
      </c>
      <c r="P49" s="540">
        <v>0.82</v>
      </c>
      <c r="Q49" s="540">
        <v>0.86</v>
      </c>
      <c r="R49" s="540">
        <v>1</v>
      </c>
      <c r="S49" s="541"/>
      <c r="T49" s="481"/>
      <c r="U49" s="481"/>
    </row>
    <row r="50" spans="1:21" x14ac:dyDescent="0.3">
      <c r="A50" s="1464"/>
      <c r="B50" s="1437"/>
      <c r="C50" s="1437"/>
      <c r="D50" s="481"/>
      <c r="E50" s="481"/>
      <c r="F50" s="481"/>
      <c r="G50" s="1393"/>
      <c r="H50" s="1393"/>
      <c r="I50" s="1393"/>
      <c r="J50" s="1393"/>
      <c r="K50" s="1393"/>
      <c r="L50" s="1393"/>
      <c r="M50" s="1393"/>
      <c r="N50" s="1393"/>
      <c r="O50" s="1393"/>
      <c r="P50" s="1393"/>
      <c r="Q50" s="1393"/>
      <c r="R50" s="1393"/>
      <c r="S50" s="505"/>
      <c r="T50" s="481"/>
      <c r="U50" s="481"/>
    </row>
    <row r="51" spans="1:21" ht="18" x14ac:dyDescent="0.35">
      <c r="A51" s="1417" t="s">
        <v>120</v>
      </c>
      <c r="B51" s="1418"/>
      <c r="C51" s="481"/>
      <c r="D51" s="481"/>
      <c r="E51" s="481"/>
      <c r="F51" s="481"/>
      <c r="G51" s="1406"/>
      <c r="H51" s="1406"/>
      <c r="I51" s="1406"/>
      <c r="J51" s="1406"/>
      <c r="K51" s="1406"/>
      <c r="L51" s="1406"/>
      <c r="M51" s="1406"/>
      <c r="N51" s="1406"/>
      <c r="O51" s="1406"/>
      <c r="P51" s="1406"/>
      <c r="Q51" s="1406"/>
      <c r="R51" s="1406"/>
      <c r="S51" s="505"/>
      <c r="T51" s="481"/>
      <c r="U51" s="481"/>
    </row>
    <row r="52" spans="1:21" x14ac:dyDescent="0.3">
      <c r="A52" s="1407" t="s">
        <v>121</v>
      </c>
      <c r="B52" s="1408"/>
      <c r="C52" s="511" t="s">
        <v>693</v>
      </c>
      <c r="D52" s="1411" t="s">
        <v>123</v>
      </c>
      <c r="E52" s="1412"/>
      <c r="F52" s="1411" t="s">
        <v>124</v>
      </c>
      <c r="G52" s="1412"/>
      <c r="H52" s="1411" t="s">
        <v>125</v>
      </c>
      <c r="I52" s="1415"/>
      <c r="J52" s="1415"/>
      <c r="K52" s="1415"/>
      <c r="L52" s="1415"/>
      <c r="M52" s="1415"/>
      <c r="N52" s="1415"/>
      <c r="O52" s="1415"/>
      <c r="P52" s="1415"/>
      <c r="Q52" s="1415"/>
      <c r="R52" s="1415"/>
      <c r="S52" s="1415"/>
      <c r="T52" s="1391"/>
      <c r="U52" s="1391"/>
    </row>
    <row r="53" spans="1:21" ht="15.6" customHeight="1" x14ac:dyDescent="0.3">
      <c r="A53" s="1409"/>
      <c r="B53" s="1410"/>
      <c r="C53" s="513" t="s">
        <v>694</v>
      </c>
      <c r="D53" s="1413"/>
      <c r="E53" s="1414"/>
      <c r="F53" s="1413"/>
      <c r="G53" s="1414"/>
      <c r="H53" s="1413"/>
      <c r="I53" s="1416"/>
      <c r="J53" s="1416"/>
      <c r="K53" s="1416"/>
      <c r="L53" s="1416"/>
      <c r="M53" s="1416"/>
      <c r="N53" s="1416"/>
      <c r="O53" s="1416"/>
      <c r="P53" s="1416"/>
      <c r="Q53" s="1416"/>
      <c r="R53" s="1416"/>
      <c r="S53" s="1416"/>
      <c r="T53" s="1391"/>
      <c r="U53" s="1391"/>
    </row>
    <row r="54" spans="1:21" x14ac:dyDescent="0.3">
      <c r="A54" s="1394" t="s">
        <v>653</v>
      </c>
      <c r="B54" s="1395"/>
      <c r="C54" s="1398" t="s">
        <v>654</v>
      </c>
      <c r="D54" s="1493"/>
      <c r="E54" s="1494"/>
      <c r="F54" s="1493"/>
      <c r="G54" s="1494"/>
      <c r="H54" s="1493"/>
      <c r="I54" s="1495"/>
      <c r="J54" s="1495"/>
      <c r="K54" s="1495"/>
      <c r="L54" s="1495"/>
      <c r="M54" s="1495"/>
      <c r="N54" s="1495"/>
      <c r="O54" s="1495"/>
      <c r="P54" s="1495"/>
      <c r="Q54" s="1495"/>
      <c r="R54" s="1495"/>
      <c r="S54" s="1495"/>
      <c r="T54" s="481"/>
      <c r="U54" s="481"/>
    </row>
    <row r="55" spans="1:21" x14ac:dyDescent="0.3">
      <c r="A55" s="1396"/>
      <c r="B55" s="1397"/>
      <c r="C55" s="1399"/>
      <c r="D55" s="1400" t="s">
        <v>623</v>
      </c>
      <c r="E55" s="1401"/>
      <c r="F55" s="1400" t="s">
        <v>623</v>
      </c>
      <c r="G55" s="1401"/>
      <c r="H55" s="1400" t="s">
        <v>623</v>
      </c>
      <c r="I55" s="1402"/>
      <c r="J55" s="1402"/>
      <c r="K55" s="1402"/>
      <c r="L55" s="1402"/>
      <c r="M55" s="1402"/>
      <c r="N55" s="1402"/>
      <c r="O55" s="1402"/>
      <c r="P55" s="1402"/>
      <c r="Q55" s="1402"/>
      <c r="R55" s="1402"/>
      <c r="S55" s="1402"/>
      <c r="T55" s="481"/>
      <c r="U55" s="481"/>
    </row>
    <row r="56" spans="1:21" x14ac:dyDescent="0.3">
      <c r="A56" s="1396"/>
      <c r="B56" s="1397"/>
      <c r="C56" s="1399"/>
      <c r="D56" s="1400"/>
      <c r="E56" s="1401"/>
      <c r="F56" s="1400"/>
      <c r="G56" s="1401"/>
      <c r="H56" s="1400"/>
      <c r="I56" s="1402"/>
      <c r="J56" s="1402"/>
      <c r="K56" s="1402"/>
      <c r="L56" s="1402"/>
      <c r="M56" s="1402"/>
      <c r="N56" s="1402"/>
      <c r="O56" s="1402"/>
      <c r="P56" s="1402"/>
      <c r="Q56" s="1402"/>
      <c r="R56" s="1402"/>
      <c r="S56" s="1402"/>
      <c r="T56" s="481"/>
      <c r="U56" s="481"/>
    </row>
    <row r="57" spans="1:21" x14ac:dyDescent="0.3">
      <c r="A57" s="1396"/>
      <c r="B57" s="1397"/>
      <c r="C57" s="1399"/>
      <c r="D57" s="1400"/>
      <c r="E57" s="1401"/>
      <c r="F57" s="1400"/>
      <c r="G57" s="1401"/>
      <c r="H57" s="1400"/>
      <c r="I57" s="1402"/>
      <c r="J57" s="1402"/>
      <c r="K57" s="1402"/>
      <c r="L57" s="1402"/>
      <c r="M57" s="1402"/>
      <c r="N57" s="1402"/>
      <c r="O57" s="1402"/>
      <c r="P57" s="1402"/>
      <c r="Q57" s="1402"/>
      <c r="R57" s="1402"/>
      <c r="S57" s="1402"/>
      <c r="T57" s="481"/>
      <c r="U57" s="481"/>
    </row>
    <row r="58" spans="1:21" x14ac:dyDescent="0.3">
      <c r="A58" s="1396"/>
      <c r="B58" s="1397"/>
      <c r="C58" s="1399"/>
      <c r="D58" s="1400"/>
      <c r="E58" s="1401"/>
      <c r="F58" s="1400"/>
      <c r="G58" s="1401"/>
      <c r="H58" s="1400"/>
      <c r="I58" s="1402"/>
      <c r="J58" s="1402"/>
      <c r="K58" s="1402"/>
      <c r="L58" s="1402"/>
      <c r="M58" s="1402"/>
      <c r="N58" s="1402"/>
      <c r="O58" s="1402"/>
      <c r="P58" s="1402"/>
      <c r="Q58" s="1402"/>
      <c r="R58" s="1402"/>
      <c r="S58" s="1402"/>
      <c r="T58" s="481"/>
      <c r="U58" s="481"/>
    </row>
    <row r="59" spans="1:21" x14ac:dyDescent="0.3">
      <c r="A59" s="1396"/>
      <c r="B59" s="1397"/>
      <c r="C59" s="1399"/>
      <c r="D59" s="1403"/>
      <c r="E59" s="1404"/>
      <c r="F59" s="1403"/>
      <c r="G59" s="1404"/>
      <c r="H59" s="1403"/>
      <c r="I59" s="1405"/>
      <c r="J59" s="1405"/>
      <c r="K59" s="1405"/>
      <c r="L59" s="1405"/>
      <c r="M59" s="1405"/>
      <c r="N59" s="1405"/>
      <c r="O59" s="1405"/>
      <c r="P59" s="1405"/>
      <c r="Q59" s="1405"/>
      <c r="R59" s="1405"/>
      <c r="S59" s="1405"/>
      <c r="T59" s="481"/>
      <c r="U59" s="481"/>
    </row>
    <row r="60" spans="1:21" x14ac:dyDescent="0.3">
      <c r="A60" s="1392"/>
      <c r="B60" s="1392"/>
      <c r="C60" s="1392"/>
      <c r="D60" s="481"/>
      <c r="E60" s="481"/>
      <c r="F60" s="481"/>
      <c r="G60" s="1393"/>
      <c r="H60" s="1393"/>
      <c r="I60" s="1393"/>
      <c r="J60" s="1393"/>
      <c r="K60" s="1393"/>
      <c r="L60" s="1393"/>
      <c r="M60" s="1393"/>
      <c r="N60" s="1393"/>
      <c r="O60" s="1393"/>
      <c r="P60" s="1393"/>
      <c r="Q60" s="1393"/>
      <c r="R60" s="1393"/>
      <c r="S60" s="1391"/>
      <c r="T60" s="1391"/>
      <c r="U60" s="481"/>
    </row>
    <row r="61" spans="1:21" x14ac:dyDescent="0.3">
      <c r="A61" s="1392"/>
      <c r="B61" s="1392"/>
      <c r="C61" s="1392"/>
      <c r="D61" s="481"/>
      <c r="E61" s="481"/>
      <c r="F61" s="481"/>
      <c r="G61" s="1391"/>
      <c r="H61" s="1391"/>
      <c r="I61" s="1391"/>
      <c r="J61" s="1391"/>
      <c r="K61" s="1391"/>
      <c r="L61" s="1391"/>
      <c r="M61" s="1391"/>
      <c r="N61" s="1391"/>
      <c r="O61" s="1391"/>
      <c r="P61" s="1391"/>
      <c r="Q61" s="1391"/>
      <c r="R61" s="1391"/>
      <c r="S61" s="1391"/>
      <c r="T61" s="1391"/>
      <c r="U61" s="481"/>
    </row>
    <row r="62" spans="1:21" x14ac:dyDescent="0.3">
      <c r="A62" s="1392"/>
      <c r="B62" s="1392"/>
      <c r="C62" s="1392"/>
      <c r="D62" s="481"/>
      <c r="E62" s="481"/>
      <c r="F62" s="481"/>
      <c r="G62" s="1391"/>
      <c r="H62" s="1391"/>
      <c r="I62" s="1391"/>
      <c r="J62" s="1391"/>
      <c r="K62" s="1391"/>
      <c r="L62" s="1391"/>
      <c r="M62" s="1391"/>
      <c r="N62" s="1391"/>
      <c r="O62" s="1391"/>
      <c r="P62" s="1391"/>
      <c r="Q62" s="1391"/>
      <c r="R62" s="1391"/>
      <c r="S62" s="1391"/>
      <c r="T62" s="1391"/>
      <c r="U62" s="481"/>
    </row>
    <row r="63" spans="1:21" x14ac:dyDescent="0.3">
      <c r="A63" s="1392"/>
      <c r="B63" s="1392"/>
      <c r="C63" s="1392"/>
      <c r="D63" s="481"/>
      <c r="E63" s="481"/>
      <c r="F63" s="481"/>
      <c r="G63" s="1391"/>
      <c r="H63" s="1391"/>
      <c r="I63" s="1391"/>
      <c r="J63" s="1391"/>
      <c r="K63" s="1391"/>
      <c r="L63" s="1391"/>
      <c r="M63" s="1391"/>
      <c r="N63" s="1391"/>
      <c r="O63" s="1391"/>
      <c r="P63" s="1391"/>
      <c r="Q63" s="1391"/>
      <c r="R63" s="1391"/>
      <c r="S63" s="1391"/>
      <c r="T63" s="1391"/>
      <c r="U63" s="481"/>
    </row>
    <row r="64" spans="1:21" x14ac:dyDescent="0.3">
      <c r="A64" s="1392"/>
      <c r="B64" s="1392"/>
      <c r="C64" s="1392"/>
      <c r="D64" s="481"/>
      <c r="E64" s="481"/>
      <c r="F64" s="481"/>
      <c r="G64" s="1391"/>
      <c r="H64" s="1391"/>
      <c r="I64" s="1391"/>
      <c r="J64" s="1391"/>
      <c r="K64" s="1391"/>
      <c r="L64" s="1391"/>
      <c r="M64" s="1391"/>
      <c r="N64" s="1391"/>
      <c r="O64" s="1391"/>
      <c r="P64" s="1391"/>
      <c r="Q64" s="1391"/>
      <c r="R64" s="1391"/>
      <c r="S64" s="1391"/>
      <c r="T64" s="1391"/>
      <c r="U64" s="481"/>
    </row>
    <row r="65" spans="1:21" x14ac:dyDescent="0.3">
      <c r="A65" s="1392"/>
      <c r="B65" s="1392"/>
      <c r="C65" s="1392"/>
      <c r="D65" s="481"/>
      <c r="E65" s="481"/>
      <c r="F65" s="481"/>
      <c r="G65" s="1391"/>
      <c r="H65" s="1391"/>
      <c r="I65" s="1391"/>
      <c r="J65" s="1391"/>
      <c r="K65" s="1391"/>
      <c r="L65" s="1391"/>
      <c r="M65" s="1391"/>
      <c r="N65" s="1391"/>
      <c r="O65" s="1391"/>
      <c r="P65" s="1391"/>
      <c r="Q65" s="1391"/>
      <c r="R65" s="1391"/>
      <c r="S65" s="1391"/>
      <c r="T65" s="1391"/>
      <c r="U65" s="481"/>
    </row>
    <row r="66" spans="1:21" x14ac:dyDescent="0.3">
      <c r="A66" s="1392"/>
      <c r="B66" s="1392"/>
      <c r="C66" s="1392"/>
      <c r="D66" s="481"/>
      <c r="E66" s="481"/>
      <c r="F66" s="481"/>
      <c r="G66" s="1391"/>
      <c r="H66" s="1391"/>
      <c r="I66" s="1391"/>
      <c r="J66" s="1391"/>
      <c r="K66" s="1391"/>
      <c r="L66" s="1391"/>
      <c r="M66" s="1391"/>
      <c r="N66" s="1391"/>
      <c r="O66" s="1391"/>
      <c r="P66" s="1391"/>
      <c r="Q66" s="1391"/>
      <c r="R66" s="1391"/>
      <c r="S66" s="1391"/>
      <c r="T66" s="1391"/>
      <c r="U66" s="481"/>
    </row>
    <row r="67" spans="1:21" x14ac:dyDescent="0.3">
      <c r="A67" s="1392"/>
      <c r="B67" s="1392"/>
      <c r="C67" s="1392"/>
      <c r="D67" s="481"/>
      <c r="E67" s="481"/>
      <c r="F67" s="481"/>
      <c r="G67" s="1391"/>
      <c r="H67" s="1391"/>
      <c r="I67" s="1391"/>
      <c r="J67" s="1391"/>
      <c r="K67" s="1391"/>
      <c r="L67" s="1391"/>
      <c r="M67" s="1391"/>
      <c r="N67" s="1391"/>
      <c r="O67" s="1391"/>
      <c r="P67" s="1391"/>
      <c r="Q67" s="1391"/>
      <c r="R67" s="1391"/>
      <c r="S67" s="1391"/>
      <c r="T67" s="1391"/>
      <c r="U67" s="481"/>
    </row>
    <row r="68" spans="1:21" x14ac:dyDescent="0.3">
      <c r="A68" s="1392"/>
      <c r="B68" s="1392"/>
      <c r="C68" s="1392"/>
      <c r="D68" s="481"/>
      <c r="E68" s="481"/>
      <c r="F68" s="481"/>
      <c r="G68" s="1391"/>
      <c r="H68" s="1391"/>
      <c r="I68" s="1391"/>
      <c r="J68" s="1391"/>
      <c r="K68" s="1391"/>
      <c r="L68" s="1391"/>
      <c r="M68" s="1391"/>
      <c r="N68" s="1391"/>
      <c r="O68" s="1391"/>
      <c r="P68" s="1391"/>
      <c r="Q68" s="1391"/>
      <c r="R68" s="1391"/>
      <c r="S68" s="1391"/>
      <c r="T68" s="1391"/>
      <c r="U68" s="481"/>
    </row>
    <row r="69" spans="1:21" x14ac:dyDescent="0.3">
      <c r="A69" s="1392"/>
      <c r="B69" s="1392"/>
      <c r="C69" s="1392"/>
      <c r="D69" s="481"/>
      <c r="E69" s="481"/>
      <c r="F69" s="481"/>
      <c r="G69" s="1391"/>
      <c r="H69" s="1391"/>
      <c r="I69" s="1391"/>
      <c r="J69" s="1391"/>
      <c r="K69" s="1391"/>
      <c r="L69" s="1391"/>
      <c r="M69" s="1391"/>
      <c r="N69" s="1391"/>
      <c r="O69" s="1391"/>
      <c r="P69" s="1391"/>
      <c r="Q69" s="1391"/>
      <c r="R69" s="1391"/>
      <c r="S69" s="1391"/>
      <c r="T69" s="1391"/>
      <c r="U69" s="481"/>
    </row>
  </sheetData>
  <mergeCells count="242">
    <mergeCell ref="B1:S1"/>
    <mergeCell ref="B2:S2"/>
    <mergeCell ref="B3:E3"/>
    <mergeCell ref="F3:G3"/>
    <mergeCell ref="H3:S3"/>
    <mergeCell ref="B4:E4"/>
    <mergeCell ref="F4:G4"/>
    <mergeCell ref="H4:S4"/>
    <mergeCell ref="C10:S10"/>
    <mergeCell ref="A11:A12"/>
    <mergeCell ref="A13:A15"/>
    <mergeCell ref="J13:S13"/>
    <mergeCell ref="J14:S14"/>
    <mergeCell ref="J15:S15"/>
    <mergeCell ref="B15:C15"/>
    <mergeCell ref="B5:S5"/>
    <mergeCell ref="B6:S6"/>
    <mergeCell ref="A7:A9"/>
    <mergeCell ref="C7:S7"/>
    <mergeCell ref="C8:S8"/>
    <mergeCell ref="C9:S9"/>
    <mergeCell ref="G16:J16"/>
    <mergeCell ref="K16:N16"/>
    <mergeCell ref="O16:S16"/>
    <mergeCell ref="A17:F17"/>
    <mergeCell ref="G17:J17"/>
    <mergeCell ref="K17:N17"/>
    <mergeCell ref="O17:S17"/>
    <mergeCell ref="B16:C16"/>
    <mergeCell ref="Q18:R18"/>
    <mergeCell ref="B18:C18"/>
    <mergeCell ref="G18:H18"/>
    <mergeCell ref="I18:J18"/>
    <mergeCell ref="K18:L18"/>
    <mergeCell ref="M18:N18"/>
    <mergeCell ref="O18:P18"/>
    <mergeCell ref="A36:B36"/>
    <mergeCell ref="K19:N19"/>
    <mergeCell ref="O19:S19"/>
    <mergeCell ref="A20:F20"/>
    <mergeCell ref="G20:J20"/>
    <mergeCell ref="K20:N20"/>
    <mergeCell ref="O20:S20"/>
    <mergeCell ref="A22:B22"/>
    <mergeCell ref="C22:D22"/>
    <mergeCell ref="E22:F22"/>
    <mergeCell ref="G22:J22"/>
    <mergeCell ref="K22:N22"/>
    <mergeCell ref="O22:S22"/>
    <mergeCell ref="A19:F19"/>
    <mergeCell ref="G19:J19"/>
    <mergeCell ref="A23:B26"/>
    <mergeCell ref="C23:D26"/>
    <mergeCell ref="E23:F26"/>
    <mergeCell ref="G23:J26"/>
    <mergeCell ref="K23:N26"/>
    <mergeCell ref="O23:S26"/>
    <mergeCell ref="F34:G34"/>
    <mergeCell ref="G29:J31"/>
    <mergeCell ref="O29:S29"/>
    <mergeCell ref="A37:C38"/>
    <mergeCell ref="D37:D38"/>
    <mergeCell ref="F37:F38"/>
    <mergeCell ref="G37:S37"/>
    <mergeCell ref="A32:B32"/>
    <mergeCell ref="A33:B34"/>
    <mergeCell ref="C33:E33"/>
    <mergeCell ref="H33:S33"/>
    <mergeCell ref="C34:E34"/>
    <mergeCell ref="H34:S34"/>
    <mergeCell ref="B35:C35"/>
    <mergeCell ref="G35:H35"/>
    <mergeCell ref="I35:J35"/>
    <mergeCell ref="K35:L35"/>
    <mergeCell ref="M35:N35"/>
    <mergeCell ref="O35:P35"/>
    <mergeCell ref="Q35:R35"/>
    <mergeCell ref="G36:H36"/>
    <mergeCell ref="I36:J36"/>
    <mergeCell ref="K36:L36"/>
    <mergeCell ref="M36:N36"/>
    <mergeCell ref="O36:P36"/>
    <mergeCell ref="Q36:R36"/>
    <mergeCell ref="F33:G33"/>
    <mergeCell ref="A65:C65"/>
    <mergeCell ref="A66:C66"/>
    <mergeCell ref="A67:C67"/>
    <mergeCell ref="A68:C68"/>
    <mergeCell ref="B11:S12"/>
    <mergeCell ref="B13:C13"/>
    <mergeCell ref="G13:I13"/>
    <mergeCell ref="G14:I14"/>
    <mergeCell ref="G15:I15"/>
    <mergeCell ref="B14:C14"/>
    <mergeCell ref="A60:C60"/>
    <mergeCell ref="A61:C61"/>
    <mergeCell ref="A62:C62"/>
    <mergeCell ref="A63:C63"/>
    <mergeCell ref="A64:C64"/>
    <mergeCell ref="D57:E57"/>
    <mergeCell ref="F57:G57"/>
    <mergeCell ref="H57:S57"/>
    <mergeCell ref="D58:E58"/>
    <mergeCell ref="F58:G58"/>
    <mergeCell ref="H58:S58"/>
    <mergeCell ref="D55:E55"/>
    <mergeCell ref="F55:G55"/>
    <mergeCell ref="H55:S55"/>
    <mergeCell ref="O30:S30"/>
    <mergeCell ref="O31:S31"/>
    <mergeCell ref="K29:N29"/>
    <mergeCell ref="K30:N30"/>
    <mergeCell ref="I27:J27"/>
    <mergeCell ref="K27:L27"/>
    <mergeCell ref="M27:N27"/>
    <mergeCell ref="O27:P27"/>
    <mergeCell ref="Q27:R27"/>
    <mergeCell ref="O28:S28"/>
    <mergeCell ref="A29:B31"/>
    <mergeCell ref="C29:D31"/>
    <mergeCell ref="E29:F31"/>
    <mergeCell ref="K31:N31"/>
    <mergeCell ref="A28:B28"/>
    <mergeCell ref="C28:D28"/>
    <mergeCell ref="E28:F28"/>
    <mergeCell ref="G28:J28"/>
    <mergeCell ref="K28:N28"/>
    <mergeCell ref="B27:C27"/>
    <mergeCell ref="G27:H27"/>
    <mergeCell ref="G51:H51"/>
    <mergeCell ref="I51:J51"/>
    <mergeCell ref="K51:L51"/>
    <mergeCell ref="M51:N51"/>
    <mergeCell ref="O51:P51"/>
    <mergeCell ref="Q51:R51"/>
    <mergeCell ref="G50:H50"/>
    <mergeCell ref="I50:J50"/>
    <mergeCell ref="K50:L50"/>
    <mergeCell ref="M50:N50"/>
    <mergeCell ref="O50:P50"/>
    <mergeCell ref="Q50:R50"/>
    <mergeCell ref="A48:C48"/>
    <mergeCell ref="A49:C49"/>
    <mergeCell ref="A50:C50"/>
    <mergeCell ref="A51:B51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F52:G53"/>
    <mergeCell ref="H52:S53"/>
    <mergeCell ref="T52:T53"/>
    <mergeCell ref="U52:U53"/>
    <mergeCell ref="A54:B59"/>
    <mergeCell ref="C54:C59"/>
    <mergeCell ref="D59:E59"/>
    <mergeCell ref="F59:G59"/>
    <mergeCell ref="H59:S59"/>
    <mergeCell ref="D56:E56"/>
    <mergeCell ref="F56:G56"/>
    <mergeCell ref="H56:S56"/>
    <mergeCell ref="D54:E54"/>
    <mergeCell ref="F54:G54"/>
    <mergeCell ref="H54:S54"/>
    <mergeCell ref="A52:B53"/>
    <mergeCell ref="D52:E53"/>
    <mergeCell ref="S60:T60"/>
    <mergeCell ref="G61:H61"/>
    <mergeCell ref="I61:J61"/>
    <mergeCell ref="K61:L61"/>
    <mergeCell ref="M61:N61"/>
    <mergeCell ref="O61:P61"/>
    <mergeCell ref="Q61:R61"/>
    <mergeCell ref="S61:T61"/>
    <mergeCell ref="G60:H60"/>
    <mergeCell ref="I60:J60"/>
    <mergeCell ref="K60:L60"/>
    <mergeCell ref="M60:N60"/>
    <mergeCell ref="O60:P60"/>
    <mergeCell ref="Q60:R60"/>
    <mergeCell ref="S62:T62"/>
    <mergeCell ref="G63:H63"/>
    <mergeCell ref="I63:J63"/>
    <mergeCell ref="K63:L63"/>
    <mergeCell ref="M63:N63"/>
    <mergeCell ref="O63:P63"/>
    <mergeCell ref="Q63:R63"/>
    <mergeCell ref="S63:T63"/>
    <mergeCell ref="G62:H62"/>
    <mergeCell ref="I62:J62"/>
    <mergeCell ref="K62:L62"/>
    <mergeCell ref="M62:N62"/>
    <mergeCell ref="O62:P62"/>
    <mergeCell ref="Q62:R62"/>
    <mergeCell ref="S64:T64"/>
    <mergeCell ref="G65:H65"/>
    <mergeCell ref="I65:J65"/>
    <mergeCell ref="K65:L65"/>
    <mergeCell ref="M65:N65"/>
    <mergeCell ref="O65:P65"/>
    <mergeCell ref="Q65:R65"/>
    <mergeCell ref="S65:T65"/>
    <mergeCell ref="G64:H64"/>
    <mergeCell ref="I64:J64"/>
    <mergeCell ref="K64:L64"/>
    <mergeCell ref="M64:N64"/>
    <mergeCell ref="O64:P64"/>
    <mergeCell ref="Q64:R64"/>
    <mergeCell ref="S66:T66"/>
    <mergeCell ref="G67:H67"/>
    <mergeCell ref="I67:J67"/>
    <mergeCell ref="K67:L67"/>
    <mergeCell ref="M67:N67"/>
    <mergeCell ref="O67:P67"/>
    <mergeCell ref="Q67:R67"/>
    <mergeCell ref="S67:T67"/>
    <mergeCell ref="G66:H66"/>
    <mergeCell ref="I66:J66"/>
    <mergeCell ref="K66:L66"/>
    <mergeCell ref="M66:N66"/>
    <mergeCell ref="O66:P66"/>
    <mergeCell ref="Q66:R66"/>
    <mergeCell ref="S68:T68"/>
    <mergeCell ref="A69:C69"/>
    <mergeCell ref="G69:H69"/>
    <mergeCell ref="I69:J69"/>
    <mergeCell ref="K69:L69"/>
    <mergeCell ref="M69:N69"/>
    <mergeCell ref="O69:P69"/>
    <mergeCell ref="Q69:R69"/>
    <mergeCell ref="S69:T69"/>
    <mergeCell ref="G68:H68"/>
    <mergeCell ref="I68:J68"/>
    <mergeCell ref="K68:L68"/>
    <mergeCell ref="M68:N68"/>
    <mergeCell ref="O68:P68"/>
    <mergeCell ref="Q68:R68"/>
  </mergeCells>
  <printOptions horizontalCentered="1"/>
  <pageMargins left="0" right="0" top="0.74803149606299213" bottom="0.74803149606299213" header="0.31496062992125984" footer="0.31496062992125984"/>
  <pageSetup paperSize="9" scale="40" fitToHeight="0" orientation="portrait" horizontalDpi="1200" verticalDpi="1200" r:id="rId1"/>
  <headerFooter>
    <oddHeader>&amp;C&amp;"TH SarabunPSK,ธรรมดา"&amp;12แผนวิสาหกิจระยะ 5 ปี ปีบัญชี 2567-2571 (ทบทวนครั้งที่ 1) และแผนปฏิบัติการ ธ.ก.ส. ปีบัญชี 2568</oddHeader>
    <oddFooter>&amp;L&amp;"TH SarabunPSK,ธรรมดา"&amp;12เอกสารใช้เฉพาะภายใน ธ.ก.ส. เท่านั้น&amp;C&amp;"TH SarabunPSK,ธรรมดา"&amp;12&amp;A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U111"/>
  <sheetViews>
    <sheetView showGridLines="0" topLeftCell="A76" zoomScale="70" zoomScaleNormal="70" zoomScaleSheetLayoutView="110" zoomScalePageLayoutView="110" workbookViewId="0">
      <selection activeCell="B10" sqref="B10:S10"/>
    </sheetView>
  </sheetViews>
  <sheetFormatPr defaultColWidth="8.59765625" defaultRowHeight="15.6" x14ac:dyDescent="0.3"/>
  <cols>
    <col min="1" max="1" width="19.59765625" style="74" customWidth="1"/>
    <col min="2" max="2" width="3.19921875" style="74" customWidth="1"/>
    <col min="3" max="3" width="18.09765625" style="74" customWidth="1"/>
    <col min="4" max="4" width="19.09765625" style="74" customWidth="1"/>
    <col min="5" max="5" width="11.19921875" style="74" customWidth="1"/>
    <col min="6" max="6" width="7.5" style="74" customWidth="1"/>
    <col min="7" max="13" width="4.19921875" style="74" customWidth="1"/>
    <col min="14" max="14" width="5.59765625" style="74" customWidth="1"/>
    <col min="15" max="19" width="4.19921875" style="74" customWidth="1"/>
    <col min="20" max="16384" width="8.59765625" style="74"/>
  </cols>
  <sheetData>
    <row r="1" spans="1:21" ht="18" x14ac:dyDescent="0.35">
      <c r="A1" s="542" t="s">
        <v>351</v>
      </c>
      <c r="B1" s="1758" t="s">
        <v>727</v>
      </c>
      <c r="C1" s="1759"/>
      <c r="D1" s="1759"/>
      <c r="E1" s="1759"/>
      <c r="F1" s="1759"/>
      <c r="G1" s="1759"/>
      <c r="H1" s="1759"/>
      <c r="I1" s="1759"/>
      <c r="J1" s="1759"/>
      <c r="K1" s="1759"/>
      <c r="L1" s="1759"/>
      <c r="M1" s="1759"/>
      <c r="N1" s="1759"/>
      <c r="O1" s="1759"/>
      <c r="P1" s="1759"/>
      <c r="Q1" s="1759"/>
      <c r="R1" s="1759"/>
      <c r="S1" s="1759"/>
      <c r="T1" s="481"/>
      <c r="U1" s="481"/>
    </row>
    <row r="2" spans="1:21" x14ac:dyDescent="0.3">
      <c r="A2" s="543" t="s">
        <v>61</v>
      </c>
      <c r="B2" s="1549" t="s">
        <v>353</v>
      </c>
      <c r="C2" s="1550"/>
      <c r="D2" s="1550"/>
      <c r="E2" s="1550"/>
      <c r="F2" s="1550"/>
      <c r="G2" s="1550"/>
      <c r="H2" s="1550"/>
      <c r="I2" s="1550"/>
      <c r="J2" s="1550"/>
      <c r="K2" s="1550"/>
      <c r="L2" s="1550"/>
      <c r="M2" s="1550"/>
      <c r="N2" s="1550"/>
      <c r="O2" s="1550"/>
      <c r="P2" s="1550"/>
      <c r="Q2" s="1550"/>
      <c r="R2" s="1550"/>
      <c r="S2" s="1550"/>
      <c r="T2" s="481"/>
      <c r="U2" s="481"/>
    </row>
    <row r="3" spans="1:21" x14ac:dyDescent="0.3">
      <c r="A3" s="544" t="s">
        <v>63</v>
      </c>
      <c r="B3" s="1549" t="s">
        <v>354</v>
      </c>
      <c r="C3" s="1550"/>
      <c r="D3" s="1550"/>
      <c r="E3" s="1550"/>
      <c r="F3" s="1476" t="s">
        <v>65</v>
      </c>
      <c r="G3" s="1477"/>
      <c r="H3" s="1549" t="s">
        <v>728</v>
      </c>
      <c r="I3" s="1550"/>
      <c r="J3" s="1550"/>
      <c r="K3" s="1550"/>
      <c r="L3" s="1550"/>
      <c r="M3" s="1550"/>
      <c r="N3" s="1550"/>
      <c r="O3" s="1550"/>
      <c r="P3" s="1550"/>
      <c r="Q3" s="1550"/>
      <c r="R3" s="1550"/>
      <c r="S3" s="1550"/>
      <c r="T3" s="481"/>
      <c r="U3" s="481"/>
    </row>
    <row r="4" spans="1:21" x14ac:dyDescent="0.3">
      <c r="A4" s="545" t="s">
        <v>356</v>
      </c>
      <c r="B4" s="1554" t="s">
        <v>133</v>
      </c>
      <c r="C4" s="1555"/>
      <c r="D4" s="1555"/>
      <c r="E4" s="1555"/>
      <c r="F4" s="1555" t="s">
        <v>67</v>
      </c>
      <c r="G4" s="1555"/>
      <c r="H4" s="1556" t="s">
        <v>357</v>
      </c>
      <c r="I4" s="1556"/>
      <c r="J4" s="1556"/>
      <c r="K4" s="1556"/>
      <c r="L4" s="1556"/>
      <c r="M4" s="1556"/>
      <c r="N4" s="1556"/>
      <c r="O4" s="1556"/>
      <c r="P4" s="1556"/>
      <c r="Q4" s="1556"/>
      <c r="R4" s="1556"/>
      <c r="S4" s="1556"/>
      <c r="T4" s="481"/>
      <c r="U4" s="481"/>
    </row>
    <row r="5" spans="1:21" x14ac:dyDescent="0.3">
      <c r="A5" s="544" t="s">
        <v>69</v>
      </c>
      <c r="B5" s="1549" t="s">
        <v>136</v>
      </c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481"/>
      <c r="U5" s="481"/>
    </row>
    <row r="6" spans="1:21" x14ac:dyDescent="0.3">
      <c r="A6" s="544" t="s">
        <v>70</v>
      </c>
      <c r="B6" s="1549" t="s">
        <v>358</v>
      </c>
      <c r="C6" s="1550"/>
      <c r="D6" s="1550"/>
      <c r="E6" s="1550"/>
      <c r="F6" s="1550"/>
      <c r="G6" s="1550"/>
      <c r="H6" s="1550"/>
      <c r="I6" s="1550"/>
      <c r="J6" s="1550"/>
      <c r="K6" s="1550"/>
      <c r="L6" s="1550"/>
      <c r="M6" s="1550"/>
      <c r="N6" s="1550"/>
      <c r="O6" s="1550"/>
      <c r="P6" s="1550"/>
      <c r="Q6" s="1550"/>
      <c r="R6" s="1550"/>
      <c r="S6" s="1550"/>
      <c r="T6" s="481"/>
      <c r="U6" s="481"/>
    </row>
    <row r="7" spans="1:21" x14ac:dyDescent="0.3">
      <c r="A7" s="1732" t="s">
        <v>71</v>
      </c>
      <c r="B7" s="488">
        <v>1</v>
      </c>
      <c r="C7" s="1551" t="s">
        <v>359</v>
      </c>
      <c r="D7" s="1551"/>
      <c r="E7" s="1551"/>
      <c r="F7" s="1551"/>
      <c r="G7" s="1551"/>
      <c r="H7" s="1551"/>
      <c r="I7" s="1551"/>
      <c r="J7" s="1551"/>
      <c r="K7" s="1551"/>
      <c r="L7" s="1551"/>
      <c r="M7" s="1551"/>
      <c r="N7" s="1551"/>
      <c r="O7" s="1551"/>
      <c r="P7" s="1551"/>
      <c r="Q7" s="1551"/>
      <c r="R7" s="1551"/>
      <c r="S7" s="1551"/>
      <c r="T7" s="481"/>
      <c r="U7" s="481"/>
    </row>
    <row r="8" spans="1:21" x14ac:dyDescent="0.3">
      <c r="A8" s="1732"/>
      <c r="B8" s="488">
        <v>2</v>
      </c>
      <c r="C8" s="1552" t="s">
        <v>360</v>
      </c>
      <c r="D8" s="1552"/>
      <c r="E8" s="1552"/>
      <c r="F8" s="1552"/>
      <c r="G8" s="1552"/>
      <c r="H8" s="1552"/>
      <c r="I8" s="1552"/>
      <c r="J8" s="1552"/>
      <c r="K8" s="1552"/>
      <c r="L8" s="1552"/>
      <c r="M8" s="1552"/>
      <c r="N8" s="1552"/>
      <c r="O8" s="1552"/>
      <c r="P8" s="1552"/>
      <c r="Q8" s="1552"/>
      <c r="R8" s="1552"/>
      <c r="S8" s="1552"/>
      <c r="T8" s="481"/>
      <c r="U8" s="481"/>
    </row>
    <row r="9" spans="1:21" ht="18" x14ac:dyDescent="0.35">
      <c r="A9" s="546" t="s">
        <v>72</v>
      </c>
      <c r="B9" s="1733"/>
      <c r="C9" s="1733"/>
      <c r="D9" s="1733"/>
      <c r="E9" s="1733"/>
      <c r="F9" s="1733"/>
      <c r="G9" s="1733"/>
      <c r="H9" s="1733"/>
      <c r="I9" s="1733"/>
      <c r="J9" s="1733"/>
      <c r="K9" s="1733"/>
      <c r="L9" s="1733"/>
      <c r="M9" s="1733"/>
      <c r="N9" s="1733"/>
      <c r="O9" s="1733"/>
      <c r="P9" s="1733"/>
      <c r="Q9" s="1733"/>
      <c r="R9" s="1733"/>
      <c r="S9" s="1733"/>
      <c r="T9" s="481"/>
      <c r="U9" s="481"/>
    </row>
    <row r="10" spans="1:21" ht="15.6" customHeight="1" x14ac:dyDescent="0.3">
      <c r="A10" s="1734" t="s">
        <v>73</v>
      </c>
      <c r="B10" s="1478" t="s">
        <v>729</v>
      </c>
      <c r="C10" s="1479"/>
      <c r="D10" s="1479"/>
      <c r="E10" s="1479"/>
      <c r="F10" s="1479"/>
      <c r="G10" s="1479"/>
      <c r="H10" s="1479"/>
      <c r="I10" s="1479"/>
      <c r="J10" s="1479"/>
      <c r="K10" s="1479"/>
      <c r="L10" s="1479"/>
      <c r="M10" s="1479"/>
      <c r="N10" s="1479"/>
      <c r="O10" s="1479"/>
      <c r="P10" s="1479"/>
      <c r="Q10" s="1479"/>
      <c r="R10" s="1479"/>
      <c r="S10" s="1479"/>
      <c r="T10" s="481" t="s">
        <v>137</v>
      </c>
      <c r="U10" s="481"/>
    </row>
    <row r="11" spans="1:21" ht="15.6" customHeight="1" x14ac:dyDescent="0.3">
      <c r="A11" s="1735"/>
      <c r="B11" s="1697" t="s">
        <v>730</v>
      </c>
      <c r="C11" s="1552"/>
      <c r="D11" s="1552"/>
      <c r="E11" s="1552"/>
      <c r="F11" s="1552"/>
      <c r="G11" s="1552"/>
      <c r="H11" s="1552"/>
      <c r="I11" s="1552"/>
      <c r="J11" s="1552"/>
      <c r="K11" s="1552"/>
      <c r="L11" s="1552"/>
      <c r="M11" s="1552"/>
      <c r="N11" s="1552"/>
      <c r="O11" s="1552"/>
      <c r="P11" s="1552"/>
      <c r="Q11" s="1552"/>
      <c r="R11" s="1552"/>
      <c r="S11" s="1552"/>
      <c r="T11" s="481"/>
      <c r="U11" s="481"/>
    </row>
    <row r="12" spans="1:21" ht="15.6" customHeight="1" x14ac:dyDescent="0.3">
      <c r="A12" s="1734" t="s">
        <v>74</v>
      </c>
      <c r="B12" s="1736" t="s">
        <v>731</v>
      </c>
      <c r="C12" s="1737"/>
      <c r="D12" s="1737"/>
      <c r="E12" s="1737"/>
      <c r="F12" s="1738"/>
      <c r="G12" s="1484" t="s">
        <v>660</v>
      </c>
      <c r="H12" s="1471"/>
      <c r="I12" s="1472"/>
      <c r="J12" s="1478" t="s">
        <v>732</v>
      </c>
      <c r="K12" s="1479"/>
      <c r="L12" s="1479"/>
      <c r="M12" s="1479"/>
      <c r="N12" s="1479"/>
      <c r="O12" s="1479"/>
      <c r="P12" s="1479"/>
      <c r="Q12" s="1479"/>
      <c r="R12" s="1479"/>
      <c r="S12" s="1479"/>
      <c r="T12" s="481"/>
      <c r="U12" s="481"/>
    </row>
    <row r="13" spans="1:21" ht="31.35" customHeight="1" x14ac:dyDescent="0.3">
      <c r="A13" s="1732"/>
      <c r="B13" s="1739" t="s">
        <v>733</v>
      </c>
      <c r="C13" s="1740"/>
      <c r="D13" s="1740"/>
      <c r="E13" s="1740"/>
      <c r="F13" s="1741"/>
      <c r="G13" s="1485" t="s">
        <v>663</v>
      </c>
      <c r="H13" s="1486"/>
      <c r="I13" s="1487"/>
      <c r="J13" s="1739" t="s">
        <v>734</v>
      </c>
      <c r="K13" s="1740"/>
      <c r="L13" s="1740"/>
      <c r="M13" s="1740"/>
      <c r="N13" s="1740"/>
      <c r="O13" s="1740"/>
      <c r="P13" s="1740"/>
      <c r="Q13" s="1740"/>
      <c r="R13" s="1740"/>
      <c r="S13" s="1740"/>
      <c r="T13" s="1391"/>
      <c r="U13" s="1391"/>
    </row>
    <row r="14" spans="1:21" ht="15.6" customHeight="1" x14ac:dyDescent="0.3">
      <c r="A14" s="1732"/>
      <c r="B14" s="1739" t="s">
        <v>735</v>
      </c>
      <c r="C14" s="1740"/>
      <c r="D14" s="1740"/>
      <c r="E14" s="1740"/>
      <c r="F14" s="1741"/>
      <c r="G14" s="1485"/>
      <c r="H14" s="1486"/>
      <c r="I14" s="1487"/>
      <c r="J14" s="1739" t="s">
        <v>736</v>
      </c>
      <c r="K14" s="1740"/>
      <c r="L14" s="1740"/>
      <c r="M14" s="1740"/>
      <c r="N14" s="1740"/>
      <c r="O14" s="1740"/>
      <c r="P14" s="1740"/>
      <c r="Q14" s="1740"/>
      <c r="R14" s="1740"/>
      <c r="S14" s="1740"/>
      <c r="T14" s="1391"/>
      <c r="U14" s="1391"/>
    </row>
    <row r="15" spans="1:21" ht="15.6" customHeight="1" x14ac:dyDescent="0.3">
      <c r="A15" s="1732"/>
      <c r="B15" s="1739"/>
      <c r="C15" s="1740"/>
      <c r="D15" s="1740"/>
      <c r="E15" s="1740"/>
      <c r="F15" s="1741"/>
      <c r="G15" s="1485"/>
      <c r="H15" s="1486"/>
      <c r="I15" s="1487"/>
      <c r="J15" s="1739" t="s">
        <v>737</v>
      </c>
      <c r="K15" s="1740"/>
      <c r="L15" s="1740"/>
      <c r="M15" s="1740"/>
      <c r="N15" s="1740"/>
      <c r="O15" s="1740"/>
      <c r="P15" s="1740"/>
      <c r="Q15" s="1740"/>
      <c r="R15" s="1740"/>
      <c r="S15" s="1740"/>
      <c r="T15" s="1391"/>
      <c r="U15" s="1391"/>
    </row>
    <row r="16" spans="1:21" ht="15.6" customHeight="1" x14ac:dyDescent="0.3">
      <c r="A16" s="1732"/>
      <c r="B16" s="1739"/>
      <c r="C16" s="1740"/>
      <c r="D16" s="1740"/>
      <c r="E16" s="1740"/>
      <c r="F16" s="1741"/>
      <c r="G16" s="1485"/>
      <c r="H16" s="1486"/>
      <c r="I16" s="1487"/>
      <c r="J16" s="1739" t="s">
        <v>738</v>
      </c>
      <c r="K16" s="1740"/>
      <c r="L16" s="1740"/>
      <c r="M16" s="1740"/>
      <c r="N16" s="1740"/>
      <c r="O16" s="1740"/>
      <c r="P16" s="1740"/>
      <c r="Q16" s="1740"/>
      <c r="R16" s="1740"/>
      <c r="S16" s="1740"/>
      <c r="T16" s="1391"/>
      <c r="U16" s="1391"/>
    </row>
    <row r="17" spans="1:21" ht="15.6" customHeight="1" x14ac:dyDescent="0.3">
      <c r="A17" s="1735"/>
      <c r="B17" s="1697"/>
      <c r="C17" s="1552"/>
      <c r="D17" s="1552"/>
      <c r="E17" s="1552"/>
      <c r="F17" s="1698"/>
      <c r="G17" s="1488"/>
      <c r="H17" s="1489"/>
      <c r="I17" s="1490"/>
      <c r="J17" s="1480" t="s">
        <v>739</v>
      </c>
      <c r="K17" s="1481"/>
      <c r="L17" s="1481"/>
      <c r="M17" s="1481"/>
      <c r="N17" s="1481"/>
      <c r="O17" s="1481"/>
      <c r="P17" s="1481"/>
      <c r="Q17" s="1481"/>
      <c r="R17" s="1481"/>
      <c r="S17" s="1481"/>
      <c r="T17" s="481"/>
      <c r="U17" s="481"/>
    </row>
    <row r="18" spans="1:21" ht="18" x14ac:dyDescent="0.3">
      <c r="A18" s="547" t="s">
        <v>76</v>
      </c>
      <c r="B18" s="1537"/>
      <c r="C18" s="1537"/>
      <c r="D18" s="548"/>
      <c r="E18" s="548"/>
      <c r="F18" s="549"/>
      <c r="G18" s="1448" t="s">
        <v>77</v>
      </c>
      <c r="H18" s="1449"/>
      <c r="I18" s="1449"/>
      <c r="J18" s="1450"/>
      <c r="K18" s="1448" t="s">
        <v>78</v>
      </c>
      <c r="L18" s="1449"/>
      <c r="M18" s="1449"/>
      <c r="N18" s="1450"/>
      <c r="O18" s="1448" t="s">
        <v>79</v>
      </c>
      <c r="P18" s="1449"/>
      <c r="Q18" s="1449"/>
      <c r="R18" s="1449"/>
      <c r="S18" s="1450"/>
      <c r="T18" s="481"/>
      <c r="U18" s="481"/>
    </row>
    <row r="19" spans="1:21" x14ac:dyDescent="0.3">
      <c r="A19" s="1711" t="s">
        <v>740</v>
      </c>
      <c r="B19" s="1712"/>
      <c r="C19" s="1712"/>
      <c r="D19" s="1712"/>
      <c r="E19" s="1712"/>
      <c r="F19" s="1713"/>
      <c r="G19" s="1714">
        <v>6100000</v>
      </c>
      <c r="H19" s="1715"/>
      <c r="I19" s="1715"/>
      <c r="J19" s="1716"/>
      <c r="K19" s="1717" t="s">
        <v>741</v>
      </c>
      <c r="L19" s="1718"/>
      <c r="M19" s="1718"/>
      <c r="N19" s="1719"/>
      <c r="O19" s="1714">
        <v>6100000</v>
      </c>
      <c r="P19" s="1715"/>
      <c r="Q19" s="1715"/>
      <c r="R19" s="1715"/>
      <c r="S19" s="1715"/>
      <c r="T19" s="481"/>
      <c r="U19" s="481"/>
    </row>
    <row r="20" spans="1:21" x14ac:dyDescent="0.3">
      <c r="A20" s="1720" t="s">
        <v>742</v>
      </c>
      <c r="B20" s="1721"/>
      <c r="C20" s="1721"/>
      <c r="D20" s="1721"/>
      <c r="E20" s="1721"/>
      <c r="F20" s="1722"/>
      <c r="G20" s="1723">
        <v>1000000</v>
      </c>
      <c r="H20" s="1724"/>
      <c r="I20" s="1724"/>
      <c r="J20" s="1725"/>
      <c r="K20" s="1726" t="s">
        <v>741</v>
      </c>
      <c r="L20" s="1727"/>
      <c r="M20" s="1727"/>
      <c r="N20" s="1728"/>
      <c r="O20" s="1723">
        <v>1000000</v>
      </c>
      <c r="P20" s="1724"/>
      <c r="Q20" s="1724"/>
      <c r="R20" s="1724"/>
      <c r="S20" s="1724"/>
      <c r="T20" s="481"/>
      <c r="U20" s="481"/>
    </row>
    <row r="21" spans="1:21" x14ac:dyDescent="0.3">
      <c r="A21" s="1729" t="s">
        <v>743</v>
      </c>
      <c r="B21" s="1730"/>
      <c r="C21" s="1730"/>
      <c r="D21" s="1730"/>
      <c r="E21" s="1730"/>
      <c r="F21" s="1731"/>
      <c r="G21" s="1609">
        <v>1000000</v>
      </c>
      <c r="H21" s="1610"/>
      <c r="I21" s="1610"/>
      <c r="J21" s="1611"/>
      <c r="K21" s="1612" t="s">
        <v>741</v>
      </c>
      <c r="L21" s="1613"/>
      <c r="M21" s="1613"/>
      <c r="N21" s="1614"/>
      <c r="O21" s="1709">
        <v>1000000</v>
      </c>
      <c r="P21" s="1710"/>
      <c r="Q21" s="1710"/>
      <c r="R21" s="1710"/>
      <c r="S21" s="1710"/>
      <c r="T21" s="481"/>
      <c r="U21" s="481"/>
    </row>
    <row r="22" spans="1:21" x14ac:dyDescent="0.3">
      <c r="A22" s="1720" t="s">
        <v>744</v>
      </c>
      <c r="B22" s="1721"/>
      <c r="C22" s="1721"/>
      <c r="D22" s="1721"/>
      <c r="E22" s="1721"/>
      <c r="F22" s="1722"/>
      <c r="G22" s="1723">
        <v>100000</v>
      </c>
      <c r="H22" s="1724"/>
      <c r="I22" s="1724"/>
      <c r="J22" s="1725"/>
      <c r="K22" s="1726" t="s">
        <v>745</v>
      </c>
      <c r="L22" s="1727"/>
      <c r="M22" s="1727"/>
      <c r="N22" s="1728"/>
      <c r="O22" s="1723">
        <v>100000</v>
      </c>
      <c r="P22" s="1724"/>
      <c r="Q22" s="1724"/>
      <c r="R22" s="1724"/>
      <c r="S22" s="1724"/>
      <c r="T22" s="481"/>
      <c r="U22" s="481"/>
    </row>
    <row r="23" spans="1:21" x14ac:dyDescent="0.3">
      <c r="A23" s="1729" t="s">
        <v>746</v>
      </c>
      <c r="B23" s="1730"/>
      <c r="C23" s="1730"/>
      <c r="D23" s="1730"/>
      <c r="E23" s="1730"/>
      <c r="F23" s="1731"/>
      <c r="G23" s="1609">
        <v>100000</v>
      </c>
      <c r="H23" s="1610"/>
      <c r="I23" s="1610"/>
      <c r="J23" s="1611"/>
      <c r="K23" s="1612" t="s">
        <v>741</v>
      </c>
      <c r="L23" s="1613"/>
      <c r="M23" s="1613"/>
      <c r="N23" s="1614"/>
      <c r="O23" s="1709">
        <v>100000</v>
      </c>
      <c r="P23" s="1710"/>
      <c r="Q23" s="1710"/>
      <c r="R23" s="1710"/>
      <c r="S23" s="1710"/>
      <c r="T23" s="481"/>
      <c r="U23" s="481"/>
    </row>
    <row r="24" spans="1:21" x14ac:dyDescent="0.3">
      <c r="A24" s="1720" t="s">
        <v>747</v>
      </c>
      <c r="B24" s="1721"/>
      <c r="C24" s="1721"/>
      <c r="D24" s="1721"/>
      <c r="E24" s="1721"/>
      <c r="F24" s="1722"/>
      <c r="G24" s="1723">
        <v>5000000</v>
      </c>
      <c r="H24" s="1724"/>
      <c r="I24" s="1724"/>
      <c r="J24" s="1725"/>
      <c r="K24" s="1726" t="s">
        <v>745</v>
      </c>
      <c r="L24" s="1727"/>
      <c r="M24" s="1727"/>
      <c r="N24" s="1728"/>
      <c r="O24" s="1723">
        <v>5000000</v>
      </c>
      <c r="P24" s="1724"/>
      <c r="Q24" s="1724"/>
      <c r="R24" s="1724"/>
      <c r="S24" s="1724"/>
      <c r="T24" s="481"/>
      <c r="U24" s="481"/>
    </row>
    <row r="25" spans="1:21" x14ac:dyDescent="0.3">
      <c r="A25" s="1729" t="s">
        <v>748</v>
      </c>
      <c r="B25" s="1730"/>
      <c r="C25" s="1730"/>
      <c r="D25" s="1730"/>
      <c r="E25" s="1730"/>
      <c r="F25" s="1731"/>
      <c r="G25" s="1609">
        <v>5000000</v>
      </c>
      <c r="H25" s="1610"/>
      <c r="I25" s="1610"/>
      <c r="J25" s="1611"/>
      <c r="K25" s="1612" t="s">
        <v>745</v>
      </c>
      <c r="L25" s="1613"/>
      <c r="M25" s="1613"/>
      <c r="N25" s="1614"/>
      <c r="O25" s="1709">
        <v>5000000</v>
      </c>
      <c r="P25" s="1710"/>
      <c r="Q25" s="1710"/>
      <c r="R25" s="1710"/>
      <c r="S25" s="1710"/>
      <c r="T25" s="481"/>
      <c r="U25" s="481"/>
    </row>
    <row r="26" spans="1:21" x14ac:dyDescent="0.3">
      <c r="A26" s="1760" t="s">
        <v>749</v>
      </c>
      <c r="B26" s="1761"/>
      <c r="C26" s="1761"/>
      <c r="D26" s="1761"/>
      <c r="E26" s="1761"/>
      <c r="F26" s="1762"/>
      <c r="G26" s="1763" t="s">
        <v>741</v>
      </c>
      <c r="H26" s="1764"/>
      <c r="I26" s="1764"/>
      <c r="J26" s="1765"/>
      <c r="K26" s="1763" t="s">
        <v>745</v>
      </c>
      <c r="L26" s="1764"/>
      <c r="M26" s="1764"/>
      <c r="N26" s="1765"/>
      <c r="O26" s="1763" t="s">
        <v>745</v>
      </c>
      <c r="P26" s="1764"/>
      <c r="Q26" s="1764"/>
      <c r="R26" s="1764"/>
      <c r="S26" s="1764"/>
      <c r="T26" s="481"/>
      <c r="U26" s="481"/>
    </row>
    <row r="27" spans="1:21" x14ac:dyDescent="0.3">
      <c r="A27" s="1699" t="s">
        <v>750</v>
      </c>
      <c r="B27" s="1700"/>
      <c r="C27" s="1700"/>
      <c r="D27" s="1700"/>
      <c r="E27" s="1700"/>
      <c r="F27" s="1701"/>
      <c r="G27" s="1702">
        <v>2000000</v>
      </c>
      <c r="H27" s="1703"/>
      <c r="I27" s="1703"/>
      <c r="J27" s="1704"/>
      <c r="K27" s="1755" t="s">
        <v>745</v>
      </c>
      <c r="L27" s="1756"/>
      <c r="M27" s="1756"/>
      <c r="N27" s="1757"/>
      <c r="O27" s="1702">
        <v>2000000</v>
      </c>
      <c r="P27" s="1703"/>
      <c r="Q27" s="1703"/>
      <c r="R27" s="1703"/>
      <c r="S27" s="1703"/>
      <c r="T27" s="481"/>
      <c r="U27" s="481"/>
    </row>
    <row r="28" spans="1:21" ht="16.2" thickBot="1" x14ac:dyDescent="0.35">
      <c r="A28" s="1705" t="s">
        <v>80</v>
      </c>
      <c r="B28" s="1706"/>
      <c r="C28" s="1706"/>
      <c r="D28" s="1706"/>
      <c r="E28" s="1706"/>
      <c r="F28" s="1707"/>
      <c r="G28" s="1766">
        <v>8100000</v>
      </c>
      <c r="H28" s="1767"/>
      <c r="I28" s="1767"/>
      <c r="J28" s="1768"/>
      <c r="K28" s="1769" t="s">
        <v>745</v>
      </c>
      <c r="L28" s="1770"/>
      <c r="M28" s="1770"/>
      <c r="N28" s="1771"/>
      <c r="O28" s="1766">
        <v>8100000</v>
      </c>
      <c r="P28" s="1767"/>
      <c r="Q28" s="1767"/>
      <c r="R28" s="1767"/>
      <c r="S28" s="1768"/>
      <c r="T28" s="481"/>
      <c r="U28" s="481"/>
    </row>
    <row r="29" spans="1:21" ht="16.2" thickTop="1" x14ac:dyDescent="0.3">
      <c r="A29" s="550"/>
      <c r="B29" s="501"/>
      <c r="C29" s="501"/>
      <c r="D29" s="501"/>
      <c r="E29" s="501"/>
      <c r="F29" s="501"/>
      <c r="G29" s="484"/>
      <c r="H29" s="484"/>
      <c r="I29" s="484"/>
      <c r="J29" s="484"/>
      <c r="K29" s="484"/>
      <c r="L29" s="484"/>
      <c r="M29" s="484"/>
      <c r="N29" s="484"/>
      <c r="O29" s="484"/>
      <c r="P29" s="484"/>
      <c r="Q29" s="484"/>
      <c r="R29" s="484"/>
      <c r="S29" s="551"/>
      <c r="T29" s="481"/>
      <c r="U29" s="481"/>
    </row>
    <row r="30" spans="1:21" ht="15.6" customHeight="1" x14ac:dyDescent="0.3">
      <c r="A30" s="1708" t="s">
        <v>81</v>
      </c>
      <c r="B30" s="1447"/>
      <c r="C30" s="1446" t="s">
        <v>82</v>
      </c>
      <c r="D30" s="1447"/>
      <c r="E30" s="1446" t="s">
        <v>83</v>
      </c>
      <c r="F30" s="1447"/>
      <c r="G30" s="1448" t="s">
        <v>81</v>
      </c>
      <c r="H30" s="1449"/>
      <c r="I30" s="1449"/>
      <c r="J30" s="1450"/>
      <c r="K30" s="1448" t="s">
        <v>82</v>
      </c>
      <c r="L30" s="1449"/>
      <c r="M30" s="1449"/>
      <c r="N30" s="1450"/>
      <c r="O30" s="1448" t="s">
        <v>83</v>
      </c>
      <c r="P30" s="1449"/>
      <c r="Q30" s="1449"/>
      <c r="R30" s="1449"/>
      <c r="S30" s="1450"/>
      <c r="T30" s="481"/>
      <c r="U30" s="481"/>
    </row>
    <row r="31" spans="1:21" x14ac:dyDescent="0.3">
      <c r="A31" s="1742" t="s">
        <v>84</v>
      </c>
      <c r="B31" s="1499"/>
      <c r="C31" s="1737" t="s">
        <v>751</v>
      </c>
      <c r="D31" s="1738"/>
      <c r="E31" s="1778" t="s">
        <v>752</v>
      </c>
      <c r="F31" s="1779"/>
      <c r="G31" s="1498" t="s">
        <v>85</v>
      </c>
      <c r="H31" s="1499"/>
      <c r="I31" s="1499"/>
      <c r="J31" s="1568"/>
      <c r="K31" s="1780" t="s">
        <v>400</v>
      </c>
      <c r="L31" s="1781"/>
      <c r="M31" s="1781"/>
      <c r="N31" s="1782"/>
      <c r="O31" s="1619" t="s">
        <v>753</v>
      </c>
      <c r="P31" s="1620"/>
      <c r="Q31" s="1620"/>
      <c r="R31" s="1620"/>
      <c r="S31" s="1620"/>
      <c r="T31" s="481"/>
      <c r="U31" s="481"/>
    </row>
    <row r="32" spans="1:21" x14ac:dyDescent="0.3">
      <c r="A32" s="1743"/>
      <c r="B32" s="1501"/>
      <c r="C32" s="1551" t="s">
        <v>754</v>
      </c>
      <c r="D32" s="1744"/>
      <c r="E32" s="1745" t="s">
        <v>755</v>
      </c>
      <c r="F32" s="1746"/>
      <c r="G32" s="1500"/>
      <c r="H32" s="1501"/>
      <c r="I32" s="1501"/>
      <c r="J32" s="1569"/>
      <c r="K32" s="1783" t="s">
        <v>402</v>
      </c>
      <c r="L32" s="1784"/>
      <c r="M32" s="1784"/>
      <c r="N32" s="1785"/>
      <c r="O32" s="1778" t="s">
        <v>756</v>
      </c>
      <c r="P32" s="1786"/>
      <c r="Q32" s="1786"/>
      <c r="R32" s="1786"/>
      <c r="S32" s="1786"/>
      <c r="T32" s="481"/>
      <c r="U32" s="481"/>
    </row>
    <row r="33" spans="1:21" x14ac:dyDescent="0.3">
      <c r="A33" s="1743"/>
      <c r="B33" s="1501"/>
      <c r="C33" s="1551"/>
      <c r="D33" s="1744"/>
      <c r="E33" s="1745"/>
      <c r="F33" s="1746"/>
      <c r="G33" s="1500"/>
      <c r="H33" s="1501"/>
      <c r="I33" s="1501"/>
      <c r="J33" s="1569"/>
      <c r="K33" s="1747" t="s">
        <v>404</v>
      </c>
      <c r="L33" s="1748"/>
      <c r="M33" s="1748"/>
      <c r="N33" s="1749"/>
      <c r="O33" s="1745" t="s">
        <v>757</v>
      </c>
      <c r="P33" s="1750"/>
      <c r="Q33" s="1750"/>
      <c r="R33" s="1750"/>
      <c r="S33" s="1750"/>
      <c r="T33" s="481"/>
      <c r="U33" s="481"/>
    </row>
    <row r="34" spans="1:21" ht="15.6" customHeight="1" x14ac:dyDescent="0.3">
      <c r="A34" s="1743"/>
      <c r="B34" s="1501"/>
      <c r="C34" s="1481"/>
      <c r="D34" s="1772"/>
      <c r="E34" s="1773"/>
      <c r="F34" s="1774"/>
      <c r="G34" s="1500"/>
      <c r="H34" s="1501"/>
      <c r="I34" s="1501"/>
      <c r="J34" s="1569"/>
      <c r="K34" s="1775" t="s">
        <v>406</v>
      </c>
      <c r="L34" s="1776"/>
      <c r="M34" s="1776"/>
      <c r="N34" s="1665"/>
      <c r="O34" s="1773" t="s">
        <v>758</v>
      </c>
      <c r="P34" s="1777"/>
      <c r="Q34" s="1777"/>
      <c r="R34" s="1777"/>
      <c r="S34" s="1777"/>
      <c r="T34" s="481"/>
      <c r="U34" s="481"/>
    </row>
    <row r="35" spans="1:21" ht="18" x14ac:dyDescent="0.3">
      <c r="A35" s="552" t="s">
        <v>86</v>
      </c>
      <c r="B35" s="1440"/>
      <c r="C35" s="1440"/>
      <c r="D35" s="491"/>
      <c r="E35" s="491"/>
      <c r="F35" s="491"/>
      <c r="G35" s="1441"/>
      <c r="H35" s="1441"/>
      <c r="I35" s="1441"/>
      <c r="J35" s="1441"/>
      <c r="K35" s="1442"/>
      <c r="L35" s="1442"/>
      <c r="M35" s="1442"/>
      <c r="N35" s="1442"/>
      <c r="O35" s="1442"/>
      <c r="P35" s="1442"/>
      <c r="Q35" s="1442"/>
      <c r="R35" s="1442"/>
      <c r="S35" s="553"/>
      <c r="T35" s="481"/>
      <c r="U35" s="481"/>
    </row>
    <row r="36" spans="1:21" x14ac:dyDescent="0.3">
      <c r="A36" s="1751" t="s">
        <v>81</v>
      </c>
      <c r="B36" s="1503"/>
      <c r="C36" s="1446" t="s">
        <v>82</v>
      </c>
      <c r="D36" s="1447"/>
      <c r="E36" s="1446" t="s">
        <v>83</v>
      </c>
      <c r="F36" s="1447"/>
      <c r="G36" s="1448" t="s">
        <v>81</v>
      </c>
      <c r="H36" s="1449"/>
      <c r="I36" s="1449"/>
      <c r="J36" s="1450"/>
      <c r="K36" s="1448" t="s">
        <v>82</v>
      </c>
      <c r="L36" s="1449"/>
      <c r="M36" s="1449"/>
      <c r="N36" s="1450"/>
      <c r="O36" s="1448" t="s">
        <v>83</v>
      </c>
      <c r="P36" s="1449"/>
      <c r="Q36" s="1449"/>
      <c r="R36" s="1449"/>
      <c r="S36" s="1450"/>
      <c r="T36" s="481"/>
      <c r="U36" s="481"/>
    </row>
    <row r="37" spans="1:21" x14ac:dyDescent="0.3">
      <c r="A37" s="1752" t="s">
        <v>409</v>
      </c>
      <c r="B37" s="1451"/>
      <c r="C37" s="1736" t="s">
        <v>751</v>
      </c>
      <c r="D37" s="1738"/>
      <c r="E37" s="1778" t="s">
        <v>752</v>
      </c>
      <c r="F37" s="1779"/>
      <c r="G37" s="1431" t="s">
        <v>410</v>
      </c>
      <c r="H37" s="1432"/>
      <c r="I37" s="1432"/>
      <c r="J37" s="1451"/>
      <c r="K37" s="1780" t="s">
        <v>400</v>
      </c>
      <c r="L37" s="1781"/>
      <c r="M37" s="1781"/>
      <c r="N37" s="1782"/>
      <c r="O37" s="1619" t="s">
        <v>753</v>
      </c>
      <c r="P37" s="1620"/>
      <c r="Q37" s="1620"/>
      <c r="R37" s="1620"/>
      <c r="S37" s="1620"/>
      <c r="T37" s="481"/>
      <c r="U37" s="481"/>
    </row>
    <row r="38" spans="1:21" ht="15.6" customHeight="1" x14ac:dyDescent="0.3">
      <c r="A38" s="1753"/>
      <c r="B38" s="1452"/>
      <c r="C38" s="1754" t="s">
        <v>754</v>
      </c>
      <c r="D38" s="1744"/>
      <c r="E38" s="1745" t="s">
        <v>755</v>
      </c>
      <c r="F38" s="1746"/>
      <c r="G38" s="1433"/>
      <c r="H38" s="1434"/>
      <c r="I38" s="1434"/>
      <c r="J38" s="1452"/>
      <c r="K38" s="1783" t="s">
        <v>402</v>
      </c>
      <c r="L38" s="1784"/>
      <c r="M38" s="1784"/>
      <c r="N38" s="1785"/>
      <c r="O38" s="1778" t="s">
        <v>756</v>
      </c>
      <c r="P38" s="1786"/>
      <c r="Q38" s="1786"/>
      <c r="R38" s="1786"/>
      <c r="S38" s="1786"/>
      <c r="T38" s="481"/>
      <c r="U38" s="481"/>
    </row>
    <row r="39" spans="1:21" x14ac:dyDescent="0.3">
      <c r="A39" s="1753"/>
      <c r="B39" s="1452"/>
      <c r="C39" s="1754"/>
      <c r="D39" s="1744"/>
      <c r="E39" s="1745"/>
      <c r="F39" s="1746"/>
      <c r="G39" s="1433"/>
      <c r="H39" s="1434"/>
      <c r="I39" s="1434"/>
      <c r="J39" s="1452"/>
      <c r="K39" s="1747" t="s">
        <v>404</v>
      </c>
      <c r="L39" s="1748"/>
      <c r="M39" s="1748"/>
      <c r="N39" s="1749"/>
      <c r="O39" s="1745" t="s">
        <v>757</v>
      </c>
      <c r="P39" s="1750"/>
      <c r="Q39" s="1750"/>
      <c r="R39" s="1750"/>
      <c r="S39" s="1750"/>
      <c r="T39" s="481"/>
      <c r="U39" s="481"/>
    </row>
    <row r="40" spans="1:21" ht="35.700000000000003" customHeight="1" x14ac:dyDescent="0.3">
      <c r="A40" s="1753"/>
      <c r="B40" s="1452"/>
      <c r="C40" s="1480"/>
      <c r="D40" s="1772"/>
      <c r="E40" s="1773"/>
      <c r="F40" s="1774"/>
      <c r="G40" s="1433"/>
      <c r="H40" s="1434"/>
      <c r="I40" s="1434"/>
      <c r="J40" s="1452"/>
      <c r="K40" s="1775" t="s">
        <v>406</v>
      </c>
      <c r="L40" s="1776"/>
      <c r="M40" s="1776"/>
      <c r="N40" s="1665"/>
      <c r="O40" s="1773" t="s">
        <v>758</v>
      </c>
      <c r="P40" s="1777"/>
      <c r="Q40" s="1777"/>
      <c r="R40" s="1777"/>
      <c r="S40" s="1777"/>
      <c r="T40" s="481"/>
      <c r="U40" s="481"/>
    </row>
    <row r="41" spans="1:21" ht="31.35" customHeight="1" x14ac:dyDescent="0.3">
      <c r="A41" s="1793" t="s">
        <v>90</v>
      </c>
      <c r="B41" s="1497"/>
      <c r="C41" s="506"/>
      <c r="D41" s="481"/>
      <c r="E41" s="507"/>
      <c r="F41" s="507"/>
      <c r="G41" s="507"/>
      <c r="H41" s="507"/>
      <c r="I41" s="507"/>
      <c r="J41" s="507"/>
      <c r="K41" s="507"/>
      <c r="L41" s="507"/>
      <c r="M41" s="507"/>
      <c r="N41" s="507"/>
      <c r="O41" s="507"/>
      <c r="P41" s="507"/>
      <c r="Q41" s="507"/>
      <c r="R41" s="507"/>
      <c r="S41" s="553"/>
      <c r="T41" s="481"/>
      <c r="U41" s="481"/>
    </row>
    <row r="42" spans="1:21" ht="32.25" customHeight="1" x14ac:dyDescent="0.3">
      <c r="A42" s="1742" t="s">
        <v>673</v>
      </c>
      <c r="B42" s="1568"/>
      <c r="C42" s="1693" t="s">
        <v>759</v>
      </c>
      <c r="D42" s="1694"/>
      <c r="E42" s="1695"/>
      <c r="F42" s="1431" t="s">
        <v>83</v>
      </c>
      <c r="G42" s="1451"/>
      <c r="H42" s="1696" t="s">
        <v>760</v>
      </c>
      <c r="I42" s="1557"/>
      <c r="J42" s="1557"/>
      <c r="K42" s="1557"/>
      <c r="L42" s="1557"/>
      <c r="M42" s="1557"/>
      <c r="N42" s="1557"/>
      <c r="O42" s="1557"/>
      <c r="P42" s="1557"/>
      <c r="Q42" s="1557"/>
      <c r="R42" s="1557"/>
      <c r="S42" s="1557"/>
      <c r="T42" s="481"/>
      <c r="U42" s="481"/>
    </row>
    <row r="43" spans="1:21" ht="31.35" customHeight="1" x14ac:dyDescent="0.3">
      <c r="A43" s="1743"/>
      <c r="B43" s="1569"/>
      <c r="C43" s="1688" t="s">
        <v>402</v>
      </c>
      <c r="D43" s="1689"/>
      <c r="E43" s="1690"/>
      <c r="F43" s="1433" t="s">
        <v>674</v>
      </c>
      <c r="G43" s="1452"/>
      <c r="H43" s="1691" t="s">
        <v>761</v>
      </c>
      <c r="I43" s="1692"/>
      <c r="J43" s="1692"/>
      <c r="K43" s="1692"/>
      <c r="L43" s="1692"/>
      <c r="M43" s="1692"/>
      <c r="N43" s="1692"/>
      <c r="O43" s="1692"/>
      <c r="P43" s="1692"/>
      <c r="Q43" s="1692"/>
      <c r="R43" s="1692"/>
      <c r="S43" s="1692"/>
      <c r="T43" s="481"/>
      <c r="U43" s="481"/>
    </row>
    <row r="44" spans="1:21" ht="15.6" customHeight="1" x14ac:dyDescent="0.3">
      <c r="A44" s="1743"/>
      <c r="B44" s="1569"/>
      <c r="C44" s="1688" t="s">
        <v>404</v>
      </c>
      <c r="D44" s="1689"/>
      <c r="E44" s="1690"/>
      <c r="F44" s="1433"/>
      <c r="G44" s="1452"/>
      <c r="H44" s="1691" t="s">
        <v>762</v>
      </c>
      <c r="I44" s="1692"/>
      <c r="J44" s="1692"/>
      <c r="K44" s="1692"/>
      <c r="L44" s="1692"/>
      <c r="M44" s="1692"/>
      <c r="N44" s="1692"/>
      <c r="O44" s="1692"/>
      <c r="P44" s="1692"/>
      <c r="Q44" s="1692"/>
      <c r="R44" s="1692"/>
      <c r="S44" s="1692"/>
      <c r="T44" s="481"/>
      <c r="U44" s="481"/>
    </row>
    <row r="45" spans="1:21" ht="15.6" customHeight="1" x14ac:dyDescent="0.3">
      <c r="A45" s="1743"/>
      <c r="B45" s="1569"/>
      <c r="C45" s="1688" t="s">
        <v>406</v>
      </c>
      <c r="D45" s="1689"/>
      <c r="E45" s="1690"/>
      <c r="F45" s="1433"/>
      <c r="G45" s="1452"/>
      <c r="H45" s="1691" t="s">
        <v>763</v>
      </c>
      <c r="I45" s="1692"/>
      <c r="J45" s="1692"/>
      <c r="K45" s="1692"/>
      <c r="L45" s="1692"/>
      <c r="M45" s="1692"/>
      <c r="N45" s="1692"/>
      <c r="O45" s="1692"/>
      <c r="P45" s="1692"/>
      <c r="Q45" s="1692"/>
      <c r="R45" s="1692"/>
      <c r="S45" s="1692"/>
      <c r="T45" s="481"/>
      <c r="U45" s="481"/>
    </row>
    <row r="46" spans="1:21" x14ac:dyDescent="0.3">
      <c r="A46" s="554"/>
      <c r="B46" s="1391"/>
      <c r="C46" s="1391"/>
      <c r="D46" s="481"/>
      <c r="E46" s="481"/>
      <c r="F46" s="481"/>
      <c r="G46" s="1391"/>
      <c r="H46" s="1391"/>
      <c r="I46" s="1393"/>
      <c r="J46" s="1393"/>
      <c r="K46" s="1393"/>
      <c r="L46" s="1393"/>
      <c r="M46" s="1393"/>
      <c r="N46" s="1393"/>
      <c r="O46" s="1393"/>
      <c r="P46" s="1393"/>
      <c r="Q46" s="1393"/>
      <c r="R46" s="1393"/>
      <c r="S46" s="553"/>
      <c r="T46" s="481"/>
      <c r="U46" s="481"/>
    </row>
    <row r="47" spans="1:21" ht="9" customHeight="1" x14ac:dyDescent="0.3">
      <c r="A47" s="1687" t="s">
        <v>93</v>
      </c>
      <c r="B47" s="1470"/>
      <c r="C47" s="491"/>
      <c r="D47" s="481"/>
      <c r="E47" s="481"/>
      <c r="F47" s="481"/>
      <c r="G47" s="1406"/>
      <c r="H47" s="1406"/>
      <c r="I47" s="1406"/>
      <c r="J47" s="1406"/>
      <c r="K47" s="1406"/>
      <c r="L47" s="1406"/>
      <c r="M47" s="1406"/>
      <c r="N47" s="1406"/>
      <c r="O47" s="1406"/>
      <c r="P47" s="1406"/>
      <c r="Q47" s="1406"/>
      <c r="R47" s="1406"/>
      <c r="S47" s="553"/>
      <c r="T47" s="481"/>
      <c r="U47" s="481"/>
    </row>
    <row r="48" spans="1:21" x14ac:dyDescent="0.3">
      <c r="A48" s="1794" t="s">
        <v>417</v>
      </c>
      <c r="B48" s="1420"/>
      <c r="C48" s="1421"/>
      <c r="D48" s="1425" t="s">
        <v>95</v>
      </c>
      <c r="E48" s="511" t="s">
        <v>225</v>
      </c>
      <c r="F48" s="1427" t="s">
        <v>97</v>
      </c>
      <c r="G48" s="1429" t="s">
        <v>98</v>
      </c>
      <c r="H48" s="1430"/>
      <c r="I48" s="1430"/>
      <c r="J48" s="1430"/>
      <c r="K48" s="1430"/>
      <c r="L48" s="1430"/>
      <c r="M48" s="1430"/>
      <c r="N48" s="1430"/>
      <c r="O48" s="1430"/>
      <c r="P48" s="1430"/>
      <c r="Q48" s="1430"/>
      <c r="R48" s="1430"/>
      <c r="S48" s="1430"/>
      <c r="T48" s="481"/>
      <c r="U48" s="481"/>
    </row>
    <row r="49" spans="1:21" x14ac:dyDescent="0.3">
      <c r="A49" s="1795"/>
      <c r="B49" s="1423"/>
      <c r="C49" s="1424"/>
      <c r="D49" s="1426"/>
      <c r="E49" s="513" t="s">
        <v>675</v>
      </c>
      <c r="F49" s="1428"/>
      <c r="G49" s="515" t="s">
        <v>99</v>
      </c>
      <c r="H49" s="515" t="s">
        <v>100</v>
      </c>
      <c r="I49" s="515" t="s">
        <v>101</v>
      </c>
      <c r="J49" s="515" t="s">
        <v>102</v>
      </c>
      <c r="K49" s="515" t="s">
        <v>103</v>
      </c>
      <c r="L49" s="515" t="s">
        <v>104</v>
      </c>
      <c r="M49" s="515" t="s">
        <v>105</v>
      </c>
      <c r="N49" s="515" t="s">
        <v>106</v>
      </c>
      <c r="O49" s="515" t="s">
        <v>107</v>
      </c>
      <c r="P49" s="515" t="s">
        <v>108</v>
      </c>
      <c r="Q49" s="515" t="s">
        <v>109</v>
      </c>
      <c r="R49" s="515" t="s">
        <v>110</v>
      </c>
      <c r="S49" s="555" t="s">
        <v>111</v>
      </c>
      <c r="T49" s="481"/>
      <c r="U49" s="481"/>
    </row>
    <row r="50" spans="1:21" ht="15.6" customHeight="1" x14ac:dyDescent="0.3">
      <c r="A50" s="1787" t="s">
        <v>740</v>
      </c>
      <c r="B50" s="1788"/>
      <c r="C50" s="1789"/>
      <c r="D50" s="556"/>
      <c r="E50" s="557"/>
      <c r="F50" s="557"/>
      <c r="G50" s="557"/>
      <c r="H50" s="557"/>
      <c r="I50" s="557"/>
      <c r="J50" s="557"/>
      <c r="K50" s="557"/>
      <c r="L50" s="557"/>
      <c r="M50" s="557"/>
      <c r="N50" s="557"/>
      <c r="O50" s="557"/>
      <c r="P50" s="557"/>
      <c r="Q50" s="557"/>
      <c r="R50" s="557"/>
      <c r="S50" s="558"/>
      <c r="T50" s="481"/>
      <c r="U50" s="481"/>
    </row>
    <row r="51" spans="1:21" ht="15.6" customHeight="1" x14ac:dyDescent="0.3">
      <c r="A51" s="1790" t="s">
        <v>764</v>
      </c>
      <c r="B51" s="1791"/>
      <c r="C51" s="1792"/>
      <c r="D51" s="559"/>
      <c r="E51" s="560"/>
      <c r="F51" s="560"/>
      <c r="G51" s="560"/>
      <c r="H51" s="560"/>
      <c r="I51" s="560"/>
      <c r="J51" s="560"/>
      <c r="K51" s="560"/>
      <c r="L51" s="560"/>
      <c r="M51" s="560"/>
      <c r="N51" s="560"/>
      <c r="O51" s="560"/>
      <c r="P51" s="560"/>
      <c r="Q51" s="560"/>
      <c r="R51" s="560"/>
      <c r="S51" s="561"/>
      <c r="T51" s="481"/>
      <c r="U51" s="481"/>
    </row>
    <row r="52" spans="1:21" ht="46.8" x14ac:dyDescent="0.3">
      <c r="A52" s="1669" t="s">
        <v>420</v>
      </c>
      <c r="B52" s="1670"/>
      <c r="C52" s="1671"/>
      <c r="D52" s="562" t="s">
        <v>421</v>
      </c>
      <c r="E52" s="563" t="s">
        <v>765</v>
      </c>
      <c r="F52" s="564">
        <v>0.15</v>
      </c>
      <c r="G52" s="565">
        <v>0.5</v>
      </c>
      <c r="H52" s="565">
        <v>0.5</v>
      </c>
      <c r="I52" s="566"/>
      <c r="J52" s="566"/>
      <c r="K52" s="566"/>
      <c r="L52" s="566"/>
      <c r="M52" s="566"/>
      <c r="N52" s="566"/>
      <c r="O52" s="566"/>
      <c r="P52" s="566"/>
      <c r="Q52" s="566"/>
      <c r="R52" s="566"/>
      <c r="S52" s="567">
        <v>1</v>
      </c>
      <c r="T52" s="481"/>
      <c r="U52" s="481"/>
    </row>
    <row r="53" spans="1:21" ht="15.6" customHeight="1" x14ac:dyDescent="0.3">
      <c r="A53" s="1672" t="s">
        <v>766</v>
      </c>
      <c r="B53" s="1673"/>
      <c r="C53" s="1674"/>
      <c r="D53" s="197" t="s">
        <v>424</v>
      </c>
      <c r="E53" s="563" t="s">
        <v>354</v>
      </c>
      <c r="F53" s="564">
        <v>0.2</v>
      </c>
      <c r="G53" s="565">
        <v>0.5</v>
      </c>
      <c r="H53" s="565">
        <v>0.5</v>
      </c>
      <c r="I53" s="566"/>
      <c r="J53" s="566"/>
      <c r="K53" s="566"/>
      <c r="L53" s="566"/>
      <c r="M53" s="566"/>
      <c r="N53" s="566"/>
      <c r="O53" s="566"/>
      <c r="P53" s="566"/>
      <c r="Q53" s="566"/>
      <c r="R53" s="566"/>
      <c r="S53" s="567">
        <v>1</v>
      </c>
      <c r="T53" s="481"/>
      <c r="U53" s="481"/>
    </row>
    <row r="54" spans="1:21" x14ac:dyDescent="0.3">
      <c r="A54" s="1669" t="s">
        <v>425</v>
      </c>
      <c r="B54" s="1670"/>
      <c r="C54" s="1671"/>
      <c r="D54" s="197" t="s">
        <v>426</v>
      </c>
      <c r="E54" s="563" t="s">
        <v>427</v>
      </c>
      <c r="F54" s="564">
        <v>0.2</v>
      </c>
      <c r="G54" s="565">
        <v>0.5</v>
      </c>
      <c r="H54" s="565">
        <v>0.5</v>
      </c>
      <c r="I54" s="566"/>
      <c r="J54" s="566"/>
      <c r="K54" s="566"/>
      <c r="L54" s="566"/>
      <c r="M54" s="566"/>
      <c r="N54" s="566"/>
      <c r="O54" s="566"/>
      <c r="P54" s="566"/>
      <c r="Q54" s="566"/>
      <c r="R54" s="566"/>
      <c r="S54" s="567">
        <v>1</v>
      </c>
      <c r="T54" s="481"/>
      <c r="U54" s="481"/>
    </row>
    <row r="55" spans="1:21" ht="15.6" customHeight="1" x14ac:dyDescent="0.3">
      <c r="A55" s="1672" t="s">
        <v>428</v>
      </c>
      <c r="B55" s="1673"/>
      <c r="C55" s="1674"/>
      <c r="D55" s="197" t="s">
        <v>424</v>
      </c>
      <c r="E55" s="563" t="s">
        <v>430</v>
      </c>
      <c r="F55" s="564">
        <v>0.05</v>
      </c>
      <c r="G55" s="565">
        <v>0.5</v>
      </c>
      <c r="H55" s="565">
        <v>0.5</v>
      </c>
      <c r="I55" s="566"/>
      <c r="J55" s="566"/>
      <c r="K55" s="566"/>
      <c r="L55" s="566"/>
      <c r="M55" s="566"/>
      <c r="N55" s="566"/>
      <c r="O55" s="566"/>
      <c r="P55" s="566"/>
      <c r="Q55" s="566"/>
      <c r="R55" s="566"/>
      <c r="S55" s="567">
        <v>1</v>
      </c>
      <c r="T55" s="481"/>
      <c r="U55" s="481"/>
    </row>
    <row r="56" spans="1:21" ht="31.2" x14ac:dyDescent="0.3">
      <c r="A56" s="1669" t="s">
        <v>431</v>
      </c>
      <c r="B56" s="1670"/>
      <c r="C56" s="1671"/>
      <c r="D56" s="197" t="s">
        <v>432</v>
      </c>
      <c r="E56" s="563" t="s">
        <v>433</v>
      </c>
      <c r="F56" s="564">
        <v>0.2</v>
      </c>
      <c r="G56" s="566"/>
      <c r="H56" s="565">
        <v>0.5</v>
      </c>
      <c r="I56" s="565">
        <v>0.5</v>
      </c>
      <c r="J56" s="566"/>
      <c r="K56" s="566"/>
      <c r="L56" s="566"/>
      <c r="M56" s="566"/>
      <c r="N56" s="566"/>
      <c r="O56" s="566"/>
      <c r="P56" s="566"/>
      <c r="Q56" s="566"/>
      <c r="R56" s="566"/>
      <c r="S56" s="567">
        <v>1</v>
      </c>
      <c r="T56" s="481"/>
      <c r="U56" s="481"/>
    </row>
    <row r="57" spans="1:21" ht="15.6" customHeight="1" x14ac:dyDescent="0.3">
      <c r="A57" s="1672" t="s">
        <v>767</v>
      </c>
      <c r="B57" s="1673"/>
      <c r="C57" s="1674"/>
      <c r="D57" s="481" t="s">
        <v>768</v>
      </c>
      <c r="E57" s="563" t="s">
        <v>433</v>
      </c>
      <c r="F57" s="564">
        <v>0.15</v>
      </c>
      <c r="G57" s="566"/>
      <c r="H57" s="566"/>
      <c r="I57" s="565">
        <v>1</v>
      </c>
      <c r="J57" s="566"/>
      <c r="K57" s="566"/>
      <c r="L57" s="566"/>
      <c r="M57" s="566"/>
      <c r="N57" s="566"/>
      <c r="O57" s="566"/>
      <c r="P57" s="566"/>
      <c r="Q57" s="566"/>
      <c r="R57" s="566"/>
      <c r="S57" s="567">
        <v>1</v>
      </c>
      <c r="T57" s="481"/>
      <c r="U57" s="481"/>
    </row>
    <row r="58" spans="1:21" ht="15.6" customHeight="1" x14ac:dyDescent="0.3">
      <c r="A58" s="1672" t="s">
        <v>769</v>
      </c>
      <c r="B58" s="1673"/>
      <c r="C58" s="1674"/>
      <c r="D58" s="197" t="s">
        <v>138</v>
      </c>
      <c r="E58" s="563" t="s">
        <v>433</v>
      </c>
      <c r="F58" s="564">
        <v>0.05</v>
      </c>
      <c r="G58" s="568"/>
      <c r="H58" s="568"/>
      <c r="I58" s="565">
        <v>0.1</v>
      </c>
      <c r="J58" s="565">
        <v>0.1</v>
      </c>
      <c r="K58" s="565">
        <v>0.1</v>
      </c>
      <c r="L58" s="565">
        <v>0.1</v>
      </c>
      <c r="M58" s="565">
        <v>0.1</v>
      </c>
      <c r="N58" s="565">
        <v>0.1</v>
      </c>
      <c r="O58" s="565">
        <v>0.1</v>
      </c>
      <c r="P58" s="565">
        <v>0.1</v>
      </c>
      <c r="Q58" s="565">
        <v>0.1</v>
      </c>
      <c r="R58" s="565">
        <v>0.1</v>
      </c>
      <c r="S58" s="567">
        <v>1</v>
      </c>
      <c r="T58" s="481"/>
      <c r="U58" s="481"/>
    </row>
    <row r="59" spans="1:21" x14ac:dyDescent="0.3">
      <c r="A59" s="1667" t="s">
        <v>111</v>
      </c>
      <c r="B59" s="1449"/>
      <c r="C59" s="1450"/>
      <c r="D59" s="569"/>
      <c r="E59" s="569"/>
      <c r="F59" s="570">
        <v>1</v>
      </c>
      <c r="G59" s="570">
        <v>2</v>
      </c>
      <c r="H59" s="570">
        <v>2.5</v>
      </c>
      <c r="I59" s="570">
        <v>1.6</v>
      </c>
      <c r="J59" s="570">
        <v>0.1</v>
      </c>
      <c r="K59" s="570">
        <v>0.1</v>
      </c>
      <c r="L59" s="570">
        <v>0.1</v>
      </c>
      <c r="M59" s="570">
        <v>0.1</v>
      </c>
      <c r="N59" s="570">
        <v>0.1</v>
      </c>
      <c r="O59" s="570">
        <v>0.1</v>
      </c>
      <c r="P59" s="570">
        <v>0.1</v>
      </c>
      <c r="Q59" s="570">
        <v>0.1</v>
      </c>
      <c r="R59" s="570">
        <v>0.1</v>
      </c>
      <c r="S59" s="571"/>
      <c r="T59" s="481"/>
      <c r="U59" s="481"/>
    </row>
    <row r="60" spans="1:21" ht="15.6" customHeight="1" x14ac:dyDescent="0.3">
      <c r="A60" s="1790" t="s">
        <v>770</v>
      </c>
      <c r="B60" s="1791"/>
      <c r="C60" s="1792"/>
      <c r="D60" s="559"/>
      <c r="E60" s="560"/>
      <c r="F60" s="560"/>
      <c r="G60" s="560"/>
      <c r="H60" s="560"/>
      <c r="I60" s="560"/>
      <c r="J60" s="560"/>
      <c r="K60" s="560"/>
      <c r="L60" s="560"/>
      <c r="M60" s="560"/>
      <c r="N60" s="560"/>
      <c r="O60" s="560"/>
      <c r="P60" s="560"/>
      <c r="Q60" s="560"/>
      <c r="R60" s="560"/>
      <c r="S60" s="561"/>
      <c r="T60" s="481"/>
      <c r="U60" s="481"/>
    </row>
    <row r="61" spans="1:21" ht="46.8" x14ac:dyDescent="0.3">
      <c r="A61" s="1669" t="s">
        <v>420</v>
      </c>
      <c r="B61" s="1670"/>
      <c r="C61" s="1671"/>
      <c r="D61" s="562" t="s">
        <v>421</v>
      </c>
      <c r="E61" s="563" t="s">
        <v>765</v>
      </c>
      <c r="F61" s="564">
        <v>0.15</v>
      </c>
      <c r="G61" s="565">
        <v>0.5</v>
      </c>
      <c r="H61" s="565">
        <v>0.5</v>
      </c>
      <c r="I61" s="566"/>
      <c r="J61" s="566"/>
      <c r="K61" s="566"/>
      <c r="L61" s="566"/>
      <c r="M61" s="566"/>
      <c r="N61" s="566"/>
      <c r="O61" s="566"/>
      <c r="P61" s="566"/>
      <c r="Q61" s="566"/>
      <c r="R61" s="566"/>
      <c r="S61" s="567">
        <v>1</v>
      </c>
      <c r="T61" s="481"/>
      <c r="U61" s="481"/>
    </row>
    <row r="62" spans="1:21" ht="15.6" customHeight="1" x14ac:dyDescent="0.3">
      <c r="A62" s="1672" t="s">
        <v>766</v>
      </c>
      <c r="B62" s="1673"/>
      <c r="C62" s="1674"/>
      <c r="D62" s="197" t="s">
        <v>424</v>
      </c>
      <c r="E62" s="563" t="s">
        <v>354</v>
      </c>
      <c r="F62" s="564">
        <v>0.2</v>
      </c>
      <c r="G62" s="565">
        <v>0.5</v>
      </c>
      <c r="H62" s="565">
        <v>0.5</v>
      </c>
      <c r="I62" s="566"/>
      <c r="J62" s="566"/>
      <c r="K62" s="566"/>
      <c r="L62" s="566"/>
      <c r="M62" s="566"/>
      <c r="N62" s="566"/>
      <c r="O62" s="566"/>
      <c r="P62" s="566"/>
      <c r="Q62" s="566"/>
      <c r="R62" s="566"/>
      <c r="S62" s="567">
        <v>1</v>
      </c>
      <c r="T62" s="481"/>
      <c r="U62" s="481"/>
    </row>
    <row r="63" spans="1:21" x14ac:dyDescent="0.3">
      <c r="A63" s="1669" t="s">
        <v>425</v>
      </c>
      <c r="B63" s="1670"/>
      <c r="C63" s="1671"/>
      <c r="D63" s="197" t="s">
        <v>426</v>
      </c>
      <c r="E63" s="563" t="s">
        <v>427</v>
      </c>
      <c r="F63" s="564">
        <v>0.2</v>
      </c>
      <c r="G63" s="565">
        <v>0.5</v>
      </c>
      <c r="H63" s="565">
        <v>0.5</v>
      </c>
      <c r="I63" s="566"/>
      <c r="J63" s="566"/>
      <c r="K63" s="566"/>
      <c r="L63" s="566"/>
      <c r="M63" s="566"/>
      <c r="N63" s="566"/>
      <c r="O63" s="566"/>
      <c r="P63" s="566"/>
      <c r="Q63" s="566"/>
      <c r="R63" s="566"/>
      <c r="S63" s="567">
        <v>1</v>
      </c>
      <c r="T63" s="481"/>
      <c r="U63" s="481"/>
    </row>
    <row r="64" spans="1:21" ht="15.6" customHeight="1" x14ac:dyDescent="0.3">
      <c r="A64" s="1672" t="s">
        <v>428</v>
      </c>
      <c r="B64" s="1673"/>
      <c r="C64" s="1674"/>
      <c r="D64" s="197" t="s">
        <v>424</v>
      </c>
      <c r="E64" s="563" t="s">
        <v>430</v>
      </c>
      <c r="F64" s="564">
        <v>0.05</v>
      </c>
      <c r="G64" s="565">
        <v>0.5</v>
      </c>
      <c r="H64" s="565">
        <v>0.5</v>
      </c>
      <c r="I64" s="566"/>
      <c r="J64" s="566"/>
      <c r="K64" s="566"/>
      <c r="L64" s="566"/>
      <c r="M64" s="566"/>
      <c r="N64" s="566"/>
      <c r="O64" s="566"/>
      <c r="P64" s="566"/>
      <c r="Q64" s="566"/>
      <c r="R64" s="566"/>
      <c r="S64" s="567">
        <v>1</v>
      </c>
      <c r="T64" s="481"/>
      <c r="U64" s="481"/>
    </row>
    <row r="65" spans="1:21" ht="31.2" x14ac:dyDescent="0.3">
      <c r="A65" s="1669" t="s">
        <v>431</v>
      </c>
      <c r="B65" s="1670"/>
      <c r="C65" s="1671"/>
      <c r="D65" s="197" t="s">
        <v>432</v>
      </c>
      <c r="E65" s="563" t="s">
        <v>433</v>
      </c>
      <c r="F65" s="564">
        <v>0.2</v>
      </c>
      <c r="G65" s="566"/>
      <c r="H65" s="565">
        <v>0.5</v>
      </c>
      <c r="I65" s="565">
        <v>0.5</v>
      </c>
      <c r="J65" s="566"/>
      <c r="K65" s="566"/>
      <c r="L65" s="566"/>
      <c r="M65" s="566"/>
      <c r="N65" s="566"/>
      <c r="O65" s="566"/>
      <c r="P65" s="566"/>
      <c r="Q65" s="566"/>
      <c r="R65" s="566"/>
      <c r="S65" s="567">
        <v>1</v>
      </c>
      <c r="T65" s="481"/>
      <c r="U65" s="481"/>
    </row>
    <row r="66" spans="1:21" ht="15.6" customHeight="1" x14ac:dyDescent="0.3">
      <c r="A66" s="1672" t="s">
        <v>767</v>
      </c>
      <c r="B66" s="1673"/>
      <c r="C66" s="1674"/>
      <c r="D66" s="481" t="s">
        <v>768</v>
      </c>
      <c r="E66" s="563" t="s">
        <v>433</v>
      </c>
      <c r="F66" s="564">
        <v>0.15</v>
      </c>
      <c r="G66" s="566"/>
      <c r="H66" s="566"/>
      <c r="I66" s="565">
        <v>1</v>
      </c>
      <c r="J66" s="566"/>
      <c r="K66" s="566"/>
      <c r="L66" s="566"/>
      <c r="M66" s="566"/>
      <c r="N66" s="566"/>
      <c r="O66" s="566"/>
      <c r="P66" s="566"/>
      <c r="Q66" s="566"/>
      <c r="R66" s="566"/>
      <c r="S66" s="567">
        <v>1</v>
      </c>
      <c r="T66" s="481"/>
      <c r="U66" s="481"/>
    </row>
    <row r="67" spans="1:21" ht="15.6" customHeight="1" x14ac:dyDescent="0.3">
      <c r="A67" s="1672" t="s">
        <v>769</v>
      </c>
      <c r="B67" s="1673"/>
      <c r="C67" s="1674"/>
      <c r="D67" s="197" t="s">
        <v>138</v>
      </c>
      <c r="E67" s="563" t="s">
        <v>433</v>
      </c>
      <c r="F67" s="564">
        <v>0.05</v>
      </c>
      <c r="G67" s="568"/>
      <c r="H67" s="568"/>
      <c r="I67" s="565">
        <v>0.1</v>
      </c>
      <c r="J67" s="565">
        <v>0.1</v>
      </c>
      <c r="K67" s="565">
        <v>0.1</v>
      </c>
      <c r="L67" s="565">
        <v>0.1</v>
      </c>
      <c r="M67" s="565">
        <v>0.1</v>
      </c>
      <c r="N67" s="565">
        <v>0.1</v>
      </c>
      <c r="O67" s="565">
        <v>0.1</v>
      </c>
      <c r="P67" s="565">
        <v>0.1</v>
      </c>
      <c r="Q67" s="565">
        <v>0.1</v>
      </c>
      <c r="R67" s="565">
        <v>0.1</v>
      </c>
      <c r="S67" s="567">
        <v>1</v>
      </c>
      <c r="T67" s="481"/>
      <c r="U67" s="481"/>
    </row>
    <row r="68" spans="1:21" x14ac:dyDescent="0.3">
      <c r="A68" s="1667" t="s">
        <v>111</v>
      </c>
      <c r="B68" s="1449"/>
      <c r="C68" s="1450"/>
      <c r="D68" s="569"/>
      <c r="E68" s="569"/>
      <c r="F68" s="570">
        <v>1</v>
      </c>
      <c r="G68" s="570">
        <v>2</v>
      </c>
      <c r="H68" s="570">
        <v>2.5</v>
      </c>
      <c r="I68" s="570">
        <v>1.6</v>
      </c>
      <c r="J68" s="570">
        <v>0.1</v>
      </c>
      <c r="K68" s="570">
        <v>0.1</v>
      </c>
      <c r="L68" s="570">
        <v>0.1</v>
      </c>
      <c r="M68" s="570">
        <v>0.1</v>
      </c>
      <c r="N68" s="570">
        <v>0.1</v>
      </c>
      <c r="O68" s="570">
        <v>0.1</v>
      </c>
      <c r="P68" s="570">
        <v>0.1</v>
      </c>
      <c r="Q68" s="570">
        <v>0.1</v>
      </c>
      <c r="R68" s="570">
        <v>0.1</v>
      </c>
      <c r="S68" s="571"/>
      <c r="T68" s="481"/>
      <c r="U68" s="481"/>
    </row>
    <row r="69" spans="1:21" ht="15.6" customHeight="1" x14ac:dyDescent="0.3">
      <c r="A69" s="1790" t="s">
        <v>771</v>
      </c>
      <c r="B69" s="1791"/>
      <c r="C69" s="1792"/>
      <c r="D69" s="559"/>
      <c r="E69" s="560"/>
      <c r="F69" s="560"/>
      <c r="G69" s="560"/>
      <c r="H69" s="560"/>
      <c r="I69" s="560"/>
      <c r="J69" s="560"/>
      <c r="K69" s="560"/>
      <c r="L69" s="560"/>
      <c r="M69" s="560"/>
      <c r="N69" s="560"/>
      <c r="O69" s="560"/>
      <c r="P69" s="560"/>
      <c r="Q69" s="560"/>
      <c r="R69" s="560"/>
      <c r="S69" s="561"/>
      <c r="T69" s="481"/>
      <c r="U69" s="481"/>
    </row>
    <row r="70" spans="1:21" x14ac:dyDescent="0.3">
      <c r="A70" s="1669" t="s">
        <v>772</v>
      </c>
      <c r="B70" s="1670"/>
      <c r="C70" s="1671"/>
      <c r="D70" s="562" t="s">
        <v>421</v>
      </c>
      <c r="E70" s="566" t="s">
        <v>433</v>
      </c>
      <c r="F70" s="564">
        <v>0.3</v>
      </c>
      <c r="G70" s="565">
        <v>0.5</v>
      </c>
      <c r="H70" s="565">
        <v>0.5</v>
      </c>
      <c r="I70" s="566"/>
      <c r="J70" s="566"/>
      <c r="K70" s="566"/>
      <c r="L70" s="566"/>
      <c r="M70" s="566"/>
      <c r="N70" s="566"/>
      <c r="O70" s="566"/>
      <c r="P70" s="566"/>
      <c r="Q70" s="566"/>
      <c r="R70" s="566"/>
      <c r="S70" s="567">
        <v>1</v>
      </c>
      <c r="T70" s="481"/>
      <c r="U70" s="481"/>
    </row>
    <row r="71" spans="1:21" ht="15.6" customHeight="1" x14ac:dyDescent="0.3">
      <c r="A71" s="1672" t="s">
        <v>773</v>
      </c>
      <c r="B71" s="1673"/>
      <c r="C71" s="1674"/>
      <c r="D71" s="197" t="s">
        <v>426</v>
      </c>
      <c r="E71" s="566" t="s">
        <v>433</v>
      </c>
      <c r="F71" s="564">
        <v>0.3</v>
      </c>
      <c r="G71" s="565">
        <v>0.5</v>
      </c>
      <c r="H71" s="565">
        <v>0.5</v>
      </c>
      <c r="I71" s="566"/>
      <c r="J71" s="566"/>
      <c r="K71" s="566"/>
      <c r="L71" s="566"/>
      <c r="M71" s="566"/>
      <c r="N71" s="566"/>
      <c r="O71" s="566"/>
      <c r="P71" s="566"/>
      <c r="Q71" s="566"/>
      <c r="R71" s="566"/>
      <c r="S71" s="567">
        <v>1</v>
      </c>
      <c r="T71" s="481"/>
      <c r="U71" s="481"/>
    </row>
    <row r="72" spans="1:21" x14ac:dyDescent="0.3">
      <c r="A72" s="1669" t="s">
        <v>774</v>
      </c>
      <c r="B72" s="1670"/>
      <c r="C72" s="1671"/>
      <c r="D72" s="197" t="s">
        <v>775</v>
      </c>
      <c r="E72" s="566" t="s">
        <v>616</v>
      </c>
      <c r="F72" s="564">
        <v>0.3</v>
      </c>
      <c r="G72" s="566"/>
      <c r="H72" s="565">
        <v>0.2</v>
      </c>
      <c r="I72" s="565">
        <v>0.2</v>
      </c>
      <c r="J72" s="565">
        <v>0.2</v>
      </c>
      <c r="K72" s="565">
        <v>0.2</v>
      </c>
      <c r="L72" s="565">
        <v>0.2</v>
      </c>
      <c r="M72" s="566"/>
      <c r="N72" s="566"/>
      <c r="O72" s="566"/>
      <c r="P72" s="566"/>
      <c r="Q72" s="566"/>
      <c r="R72" s="566"/>
      <c r="S72" s="567">
        <v>1</v>
      </c>
      <c r="T72" s="481"/>
      <c r="U72" s="481"/>
    </row>
    <row r="73" spans="1:21" ht="15.6" customHeight="1" x14ac:dyDescent="0.3">
      <c r="A73" s="1672" t="s">
        <v>776</v>
      </c>
      <c r="B73" s="1673"/>
      <c r="C73" s="1674"/>
      <c r="D73" s="197" t="s">
        <v>777</v>
      </c>
      <c r="E73" s="566" t="s">
        <v>427</v>
      </c>
      <c r="F73" s="564">
        <v>0.1</v>
      </c>
      <c r="G73" s="566"/>
      <c r="H73" s="566"/>
      <c r="I73" s="566"/>
      <c r="J73" s="566"/>
      <c r="K73" s="566"/>
      <c r="L73" s="565">
        <v>1</v>
      </c>
      <c r="M73" s="566"/>
      <c r="N73" s="566"/>
      <c r="O73" s="566"/>
      <c r="P73" s="566"/>
      <c r="Q73" s="566"/>
      <c r="R73" s="566"/>
      <c r="S73" s="567">
        <v>1</v>
      </c>
      <c r="T73" s="481"/>
      <c r="U73" s="481"/>
    </row>
    <row r="74" spans="1:21" x14ac:dyDescent="0.3">
      <c r="A74" s="1667" t="s">
        <v>111</v>
      </c>
      <c r="B74" s="1449"/>
      <c r="C74" s="1450"/>
      <c r="D74" s="569"/>
      <c r="E74" s="569"/>
      <c r="F74" s="570">
        <v>1</v>
      </c>
      <c r="G74" s="570">
        <v>1</v>
      </c>
      <c r="H74" s="570">
        <v>1.2</v>
      </c>
      <c r="I74" s="570">
        <v>0.2</v>
      </c>
      <c r="J74" s="570">
        <v>0.2</v>
      </c>
      <c r="K74" s="570">
        <v>0.2</v>
      </c>
      <c r="L74" s="570">
        <v>1.2</v>
      </c>
      <c r="M74" s="570">
        <v>0</v>
      </c>
      <c r="N74" s="570">
        <v>0</v>
      </c>
      <c r="O74" s="570">
        <v>0</v>
      </c>
      <c r="P74" s="570">
        <v>0</v>
      </c>
      <c r="Q74" s="570">
        <v>0</v>
      </c>
      <c r="R74" s="570">
        <v>0</v>
      </c>
      <c r="S74" s="571"/>
      <c r="T74" s="481"/>
      <c r="U74" s="481"/>
    </row>
    <row r="75" spans="1:21" ht="15.6" customHeight="1" x14ac:dyDescent="0.3">
      <c r="A75" s="1787" t="s">
        <v>749</v>
      </c>
      <c r="B75" s="1788"/>
      <c r="C75" s="1789"/>
      <c r="D75" s="556"/>
      <c r="E75" s="557"/>
      <c r="F75" s="557"/>
      <c r="G75" s="557"/>
      <c r="H75" s="557"/>
      <c r="I75" s="557"/>
      <c r="J75" s="557"/>
      <c r="K75" s="557"/>
      <c r="L75" s="557"/>
      <c r="M75" s="557"/>
      <c r="N75" s="557"/>
      <c r="O75" s="557"/>
      <c r="P75" s="557"/>
      <c r="Q75" s="557"/>
      <c r="R75" s="557"/>
      <c r="S75" s="558"/>
      <c r="T75" s="481"/>
      <c r="U75" s="481"/>
    </row>
    <row r="76" spans="1:21" x14ac:dyDescent="0.3">
      <c r="A76" s="1669" t="s">
        <v>778</v>
      </c>
      <c r="B76" s="1670"/>
      <c r="C76" s="1671"/>
      <c r="D76" s="562" t="s">
        <v>779</v>
      </c>
      <c r="E76" s="566" t="s">
        <v>780</v>
      </c>
      <c r="F76" s="564">
        <v>0.1</v>
      </c>
      <c r="G76" s="565">
        <v>1</v>
      </c>
      <c r="H76" s="566"/>
      <c r="I76" s="566"/>
      <c r="J76" s="566"/>
      <c r="K76" s="566"/>
      <c r="L76" s="566"/>
      <c r="M76" s="566"/>
      <c r="N76" s="566"/>
      <c r="O76" s="566"/>
      <c r="P76" s="566"/>
      <c r="Q76" s="566"/>
      <c r="R76" s="566"/>
      <c r="S76" s="567">
        <v>1</v>
      </c>
      <c r="T76" s="481"/>
      <c r="U76" s="481"/>
    </row>
    <row r="77" spans="1:21" ht="15.6" customHeight="1" x14ac:dyDescent="0.3">
      <c r="A77" s="1672" t="s">
        <v>781</v>
      </c>
      <c r="B77" s="1673"/>
      <c r="C77" s="1674"/>
      <c r="D77" s="562" t="s">
        <v>465</v>
      </c>
      <c r="E77" s="566" t="s">
        <v>782</v>
      </c>
      <c r="F77" s="564">
        <v>0.1</v>
      </c>
      <c r="G77" s="566"/>
      <c r="H77" s="565">
        <v>1</v>
      </c>
      <c r="I77" s="566"/>
      <c r="J77" s="566"/>
      <c r="K77" s="566"/>
      <c r="L77" s="566"/>
      <c r="M77" s="566"/>
      <c r="N77" s="566"/>
      <c r="O77" s="566"/>
      <c r="P77" s="566"/>
      <c r="Q77" s="566"/>
      <c r="R77" s="566"/>
      <c r="S77" s="567">
        <v>1</v>
      </c>
      <c r="T77" s="481"/>
      <c r="U77" s="481"/>
    </row>
    <row r="78" spans="1:21" x14ac:dyDescent="0.3">
      <c r="A78" s="1669" t="s">
        <v>783</v>
      </c>
      <c r="B78" s="1670"/>
      <c r="C78" s="1671"/>
      <c r="D78" s="197" t="s">
        <v>784</v>
      </c>
      <c r="E78" s="566" t="s">
        <v>782</v>
      </c>
      <c r="F78" s="564">
        <v>0.1</v>
      </c>
      <c r="G78" s="566"/>
      <c r="H78" s="565">
        <v>0.5</v>
      </c>
      <c r="I78" s="565">
        <v>0.5</v>
      </c>
      <c r="J78" s="566"/>
      <c r="K78" s="566"/>
      <c r="L78" s="566"/>
      <c r="M78" s="566"/>
      <c r="N78" s="566"/>
      <c r="O78" s="566"/>
      <c r="P78" s="566"/>
      <c r="Q78" s="566"/>
      <c r="R78" s="566"/>
      <c r="S78" s="567">
        <v>1</v>
      </c>
      <c r="T78" s="481"/>
      <c r="U78" s="481"/>
    </row>
    <row r="79" spans="1:21" ht="15.6" customHeight="1" x14ac:dyDescent="0.3">
      <c r="A79" s="1672" t="s">
        <v>785</v>
      </c>
      <c r="B79" s="1673"/>
      <c r="C79" s="1674"/>
      <c r="D79" s="197" t="s">
        <v>786</v>
      </c>
      <c r="E79" s="566" t="s">
        <v>433</v>
      </c>
      <c r="F79" s="564">
        <v>0.1</v>
      </c>
      <c r="G79" s="566"/>
      <c r="H79" s="565">
        <v>0.5</v>
      </c>
      <c r="I79" s="565">
        <v>0.5</v>
      </c>
      <c r="J79" s="566"/>
      <c r="K79" s="566"/>
      <c r="L79" s="566"/>
      <c r="M79" s="566"/>
      <c r="N79" s="566"/>
      <c r="O79" s="566"/>
      <c r="P79" s="566"/>
      <c r="Q79" s="566"/>
      <c r="R79" s="566"/>
      <c r="S79" s="567">
        <v>1</v>
      </c>
      <c r="T79" s="481"/>
      <c r="U79" s="481"/>
    </row>
    <row r="80" spans="1:21" x14ac:dyDescent="0.3">
      <c r="A80" s="1669" t="s">
        <v>787</v>
      </c>
      <c r="B80" s="1670"/>
      <c r="C80" s="1671"/>
      <c r="D80" s="197" t="s">
        <v>788</v>
      </c>
      <c r="E80" s="566" t="s">
        <v>782</v>
      </c>
      <c r="F80" s="564">
        <v>0.3</v>
      </c>
      <c r="G80" s="566"/>
      <c r="H80" s="566"/>
      <c r="I80" s="565">
        <v>0.1</v>
      </c>
      <c r="J80" s="565">
        <v>0.1</v>
      </c>
      <c r="K80" s="565">
        <v>0.1</v>
      </c>
      <c r="L80" s="565">
        <v>0.2</v>
      </c>
      <c r="M80" s="565">
        <v>0.2</v>
      </c>
      <c r="N80" s="565">
        <v>0.2</v>
      </c>
      <c r="O80" s="565">
        <v>0.1</v>
      </c>
      <c r="P80" s="566"/>
      <c r="Q80" s="566"/>
      <c r="R80" s="566"/>
      <c r="S80" s="567">
        <v>1</v>
      </c>
      <c r="T80" s="481"/>
      <c r="U80" s="481"/>
    </row>
    <row r="81" spans="1:21" ht="15.6" customHeight="1" x14ac:dyDescent="0.3">
      <c r="A81" s="1672" t="s">
        <v>789</v>
      </c>
      <c r="B81" s="1673"/>
      <c r="C81" s="1674"/>
      <c r="D81" s="197" t="s">
        <v>790</v>
      </c>
      <c r="E81" s="566" t="s">
        <v>782</v>
      </c>
      <c r="F81" s="564">
        <v>0.2</v>
      </c>
      <c r="G81" s="566"/>
      <c r="H81" s="566"/>
      <c r="I81" s="566"/>
      <c r="J81" s="566"/>
      <c r="K81" s="566"/>
      <c r="L81" s="566"/>
      <c r="M81" s="565">
        <v>0.5</v>
      </c>
      <c r="N81" s="566"/>
      <c r="O81" s="566"/>
      <c r="P81" s="565">
        <v>0.5</v>
      </c>
      <c r="Q81" s="566"/>
      <c r="R81" s="566"/>
      <c r="S81" s="567">
        <v>1</v>
      </c>
      <c r="T81" s="481"/>
      <c r="U81" s="481"/>
    </row>
    <row r="82" spans="1:21" ht="15.6" customHeight="1" x14ac:dyDescent="0.3">
      <c r="A82" s="1672" t="s">
        <v>594</v>
      </c>
      <c r="B82" s="1673"/>
      <c r="C82" s="1674"/>
      <c r="D82" s="197" t="s">
        <v>485</v>
      </c>
      <c r="E82" s="566" t="s">
        <v>433</v>
      </c>
      <c r="F82" s="564">
        <v>0.1</v>
      </c>
      <c r="G82" s="566"/>
      <c r="H82" s="566"/>
      <c r="I82" s="566"/>
      <c r="J82" s="566"/>
      <c r="K82" s="566"/>
      <c r="L82" s="566"/>
      <c r="M82" s="566"/>
      <c r="N82" s="566"/>
      <c r="O82" s="566"/>
      <c r="P82" s="566"/>
      <c r="Q82" s="565">
        <v>0.5</v>
      </c>
      <c r="R82" s="565">
        <v>0.5</v>
      </c>
      <c r="S82" s="567">
        <v>1</v>
      </c>
      <c r="T82" s="481"/>
      <c r="U82" s="481"/>
    </row>
    <row r="83" spans="1:21" x14ac:dyDescent="0.3">
      <c r="A83" s="1667" t="s">
        <v>111</v>
      </c>
      <c r="B83" s="1449"/>
      <c r="C83" s="1450"/>
      <c r="D83" s="569"/>
      <c r="E83" s="569"/>
      <c r="F83" s="570">
        <v>1</v>
      </c>
      <c r="G83" s="570">
        <v>1</v>
      </c>
      <c r="H83" s="570">
        <v>2</v>
      </c>
      <c r="I83" s="570">
        <v>1.1000000000000001</v>
      </c>
      <c r="J83" s="570">
        <v>0.1</v>
      </c>
      <c r="K83" s="570">
        <v>0.1</v>
      </c>
      <c r="L83" s="570">
        <v>0.2</v>
      </c>
      <c r="M83" s="570">
        <v>0.7</v>
      </c>
      <c r="N83" s="570">
        <v>0.2</v>
      </c>
      <c r="O83" s="570">
        <v>0.1</v>
      </c>
      <c r="P83" s="570">
        <v>0.5</v>
      </c>
      <c r="Q83" s="570">
        <v>0.5</v>
      </c>
      <c r="R83" s="570">
        <v>0.5</v>
      </c>
      <c r="S83" s="571"/>
      <c r="T83" s="481"/>
      <c r="U83" s="481"/>
    </row>
    <row r="84" spans="1:21" ht="15.6" customHeight="1" x14ac:dyDescent="0.3">
      <c r="A84" s="1675" t="s">
        <v>750</v>
      </c>
      <c r="B84" s="1676"/>
      <c r="C84" s="1677"/>
      <c r="D84" s="1681"/>
      <c r="E84" s="1683"/>
      <c r="F84" s="1683"/>
      <c r="G84" s="1683"/>
      <c r="H84" s="1683"/>
      <c r="I84" s="1683"/>
      <c r="J84" s="1683"/>
      <c r="K84" s="1683"/>
      <c r="L84" s="1683"/>
      <c r="M84" s="1683"/>
      <c r="N84" s="1683"/>
      <c r="O84" s="1683"/>
      <c r="P84" s="1683"/>
      <c r="Q84" s="1683"/>
      <c r="R84" s="1683"/>
      <c r="S84" s="1685"/>
      <c r="T84" s="1666"/>
      <c r="U84" s="1391"/>
    </row>
    <row r="85" spans="1:21" ht="15.6" customHeight="1" x14ac:dyDescent="0.3">
      <c r="A85" s="1678" t="s">
        <v>791</v>
      </c>
      <c r="B85" s="1679"/>
      <c r="C85" s="1680"/>
      <c r="D85" s="1682"/>
      <c r="E85" s="1684"/>
      <c r="F85" s="1684"/>
      <c r="G85" s="1684"/>
      <c r="H85" s="1684"/>
      <c r="I85" s="1684"/>
      <c r="J85" s="1684"/>
      <c r="K85" s="1684"/>
      <c r="L85" s="1684"/>
      <c r="M85" s="1684"/>
      <c r="N85" s="1684"/>
      <c r="O85" s="1684"/>
      <c r="P85" s="1684"/>
      <c r="Q85" s="1684"/>
      <c r="R85" s="1684"/>
      <c r="S85" s="1686"/>
      <c r="T85" s="1666"/>
      <c r="U85" s="1391"/>
    </row>
    <row r="86" spans="1:21" x14ac:dyDescent="0.3">
      <c r="A86" s="1669" t="s">
        <v>792</v>
      </c>
      <c r="B86" s="1670"/>
      <c r="C86" s="1671"/>
      <c r="D86" s="562" t="s">
        <v>465</v>
      </c>
      <c r="E86" s="566" t="s">
        <v>793</v>
      </c>
      <c r="F86" s="564">
        <v>0.1</v>
      </c>
      <c r="G86" s="565">
        <v>1</v>
      </c>
      <c r="H86" s="566"/>
      <c r="I86" s="566"/>
      <c r="J86" s="566"/>
      <c r="K86" s="566"/>
      <c r="L86" s="566"/>
      <c r="M86" s="566"/>
      <c r="N86" s="566"/>
      <c r="O86" s="566"/>
      <c r="P86" s="566"/>
      <c r="Q86" s="566"/>
      <c r="R86" s="566"/>
      <c r="S86" s="567">
        <v>1</v>
      </c>
      <c r="T86" s="481"/>
      <c r="U86" s="481"/>
    </row>
    <row r="87" spans="1:21" ht="15.6" customHeight="1" x14ac:dyDescent="0.3">
      <c r="A87" s="1672" t="s">
        <v>606</v>
      </c>
      <c r="B87" s="1673"/>
      <c r="C87" s="1674"/>
      <c r="D87" s="197" t="s">
        <v>590</v>
      </c>
      <c r="E87" s="566" t="s">
        <v>433</v>
      </c>
      <c r="F87" s="564">
        <v>0.2</v>
      </c>
      <c r="G87" s="565">
        <v>0.5</v>
      </c>
      <c r="H87" s="565">
        <v>0.5</v>
      </c>
      <c r="I87" s="566"/>
      <c r="J87" s="566"/>
      <c r="K87" s="566"/>
      <c r="L87" s="566"/>
      <c r="M87" s="566"/>
      <c r="N87" s="566"/>
      <c r="O87" s="566"/>
      <c r="P87" s="566"/>
      <c r="Q87" s="566"/>
      <c r="R87" s="566"/>
      <c r="S87" s="567">
        <v>1</v>
      </c>
      <c r="T87" s="481"/>
      <c r="U87" s="481"/>
    </row>
    <row r="88" spans="1:21" x14ac:dyDescent="0.3">
      <c r="A88" s="1669" t="s">
        <v>794</v>
      </c>
      <c r="B88" s="1670"/>
      <c r="C88" s="1671"/>
      <c r="D88" s="197" t="s">
        <v>795</v>
      </c>
      <c r="E88" s="566" t="s">
        <v>793</v>
      </c>
      <c r="F88" s="564">
        <v>0.1</v>
      </c>
      <c r="G88" s="566"/>
      <c r="H88" s="566"/>
      <c r="I88" s="565">
        <v>1</v>
      </c>
      <c r="J88" s="566"/>
      <c r="K88" s="566"/>
      <c r="L88" s="566"/>
      <c r="M88" s="566"/>
      <c r="N88" s="566"/>
      <c r="O88" s="566"/>
      <c r="P88" s="566"/>
      <c r="Q88" s="566"/>
      <c r="R88" s="566"/>
      <c r="S88" s="567">
        <v>1</v>
      </c>
      <c r="T88" s="481"/>
      <c r="U88" s="481"/>
    </row>
    <row r="89" spans="1:21" ht="15.6" customHeight="1" x14ac:dyDescent="0.3">
      <c r="A89" s="1672" t="s">
        <v>796</v>
      </c>
      <c r="B89" s="1673"/>
      <c r="C89" s="1674"/>
      <c r="D89" s="197" t="s">
        <v>797</v>
      </c>
      <c r="E89" s="566" t="s">
        <v>433</v>
      </c>
      <c r="F89" s="564">
        <v>0.2</v>
      </c>
      <c r="G89" s="566"/>
      <c r="H89" s="566"/>
      <c r="I89" s="565">
        <v>0.5</v>
      </c>
      <c r="J89" s="565">
        <v>0.5</v>
      </c>
      <c r="K89" s="566"/>
      <c r="L89" s="566"/>
      <c r="M89" s="566"/>
      <c r="N89" s="566"/>
      <c r="O89" s="566"/>
      <c r="P89" s="566"/>
      <c r="Q89" s="566"/>
      <c r="R89" s="566"/>
      <c r="S89" s="567">
        <v>1</v>
      </c>
      <c r="T89" s="481"/>
      <c r="U89" s="481"/>
    </row>
    <row r="90" spans="1:21" ht="31.2" x14ac:dyDescent="0.3">
      <c r="A90" s="1669" t="s">
        <v>798</v>
      </c>
      <c r="B90" s="1670"/>
      <c r="C90" s="1671"/>
      <c r="D90" s="197" t="s">
        <v>799</v>
      </c>
      <c r="E90" s="566" t="s">
        <v>793</v>
      </c>
      <c r="F90" s="564">
        <v>0.3</v>
      </c>
      <c r="G90" s="566"/>
      <c r="H90" s="566"/>
      <c r="I90" s="565">
        <v>0.1</v>
      </c>
      <c r="J90" s="565">
        <v>0.1</v>
      </c>
      <c r="K90" s="565">
        <v>0.3</v>
      </c>
      <c r="L90" s="565">
        <v>0.5</v>
      </c>
      <c r="M90" s="566"/>
      <c r="N90" s="566"/>
      <c r="O90" s="566"/>
      <c r="P90" s="566"/>
      <c r="Q90" s="566"/>
      <c r="R90" s="566"/>
      <c r="S90" s="567">
        <v>1</v>
      </c>
      <c r="T90" s="481"/>
      <c r="U90" s="481"/>
    </row>
    <row r="91" spans="1:21" ht="15.6" customHeight="1" x14ac:dyDescent="0.3">
      <c r="A91" s="1672" t="s">
        <v>800</v>
      </c>
      <c r="B91" s="1673"/>
      <c r="C91" s="1674"/>
      <c r="D91" s="197" t="s">
        <v>485</v>
      </c>
      <c r="E91" s="566" t="s">
        <v>433</v>
      </c>
      <c r="F91" s="564">
        <v>0.1</v>
      </c>
      <c r="G91" s="566"/>
      <c r="H91" s="566"/>
      <c r="I91" s="566"/>
      <c r="J91" s="566"/>
      <c r="K91" s="566"/>
      <c r="L91" s="566"/>
      <c r="M91" s="565">
        <v>1</v>
      </c>
      <c r="N91" s="566"/>
      <c r="O91" s="566"/>
      <c r="P91" s="566"/>
      <c r="Q91" s="566"/>
      <c r="R91" s="566"/>
      <c r="S91" s="567">
        <v>1</v>
      </c>
      <c r="T91" s="481"/>
      <c r="U91" s="481"/>
    </row>
    <row r="92" spans="1:21" x14ac:dyDescent="0.3">
      <c r="A92" s="1667" t="s">
        <v>111</v>
      </c>
      <c r="B92" s="1449"/>
      <c r="C92" s="1450"/>
      <c r="D92" s="569"/>
      <c r="E92" s="569"/>
      <c r="F92" s="570">
        <v>1</v>
      </c>
      <c r="G92" s="570">
        <v>1.5</v>
      </c>
      <c r="H92" s="570">
        <v>0.5</v>
      </c>
      <c r="I92" s="570">
        <v>1.6</v>
      </c>
      <c r="J92" s="570">
        <v>0.6</v>
      </c>
      <c r="K92" s="570">
        <v>0.3</v>
      </c>
      <c r="L92" s="570">
        <v>0.5</v>
      </c>
      <c r="M92" s="570">
        <v>1</v>
      </c>
      <c r="N92" s="570">
        <v>0</v>
      </c>
      <c r="O92" s="570">
        <v>0</v>
      </c>
      <c r="P92" s="570">
        <v>0</v>
      </c>
      <c r="Q92" s="570">
        <v>0</v>
      </c>
      <c r="R92" s="570">
        <v>0</v>
      </c>
      <c r="S92" s="571"/>
      <c r="T92" s="481"/>
      <c r="U92" s="481"/>
    </row>
    <row r="93" spans="1:21" x14ac:dyDescent="0.3">
      <c r="A93" s="1667" t="s">
        <v>118</v>
      </c>
      <c r="B93" s="1449"/>
      <c r="C93" s="1450"/>
      <c r="D93" s="524"/>
      <c r="E93" s="524"/>
      <c r="F93" s="523"/>
      <c r="G93" s="523"/>
      <c r="H93" s="523"/>
      <c r="I93" s="523"/>
      <c r="J93" s="523"/>
      <c r="K93" s="523"/>
      <c r="L93" s="523"/>
      <c r="M93" s="523"/>
      <c r="N93" s="523"/>
      <c r="O93" s="523"/>
      <c r="P93" s="523"/>
      <c r="Q93" s="523"/>
      <c r="R93" s="523"/>
      <c r="S93" s="572"/>
      <c r="T93" s="481"/>
      <c r="U93" s="481"/>
    </row>
    <row r="94" spans="1:21" x14ac:dyDescent="0.3">
      <c r="A94" s="1668"/>
      <c r="B94" s="1437"/>
      <c r="C94" s="1437"/>
      <c r="D94" s="481"/>
      <c r="E94" s="481"/>
      <c r="F94" s="481"/>
      <c r="G94" s="1393"/>
      <c r="H94" s="1393"/>
      <c r="I94" s="1393"/>
      <c r="J94" s="1393"/>
      <c r="K94" s="1393"/>
      <c r="L94" s="1393"/>
      <c r="M94" s="1393"/>
      <c r="N94" s="1393"/>
      <c r="O94" s="1393"/>
      <c r="P94" s="1393"/>
      <c r="Q94" s="1393"/>
      <c r="R94" s="1393"/>
      <c r="S94" s="553"/>
      <c r="T94" s="481"/>
      <c r="U94" s="481"/>
    </row>
    <row r="95" spans="1:21" ht="18" x14ac:dyDescent="0.35">
      <c r="A95" s="1808" t="s">
        <v>120</v>
      </c>
      <c r="B95" s="1418"/>
      <c r="C95" s="481"/>
      <c r="D95" s="481"/>
      <c r="E95" s="481"/>
      <c r="F95" s="481"/>
      <c r="G95" s="1406"/>
      <c r="H95" s="1406"/>
      <c r="I95" s="1406"/>
      <c r="J95" s="1406"/>
      <c r="K95" s="1406"/>
      <c r="L95" s="1406"/>
      <c r="M95" s="1406"/>
      <c r="N95" s="1406"/>
      <c r="O95" s="1406"/>
      <c r="P95" s="1406"/>
      <c r="Q95" s="1406"/>
      <c r="R95" s="1406"/>
      <c r="S95" s="553"/>
      <c r="T95" s="481"/>
      <c r="U95" s="481"/>
    </row>
    <row r="96" spans="1:21" x14ac:dyDescent="0.3">
      <c r="A96" s="1800" t="s">
        <v>121</v>
      </c>
      <c r="B96" s="1408"/>
      <c r="C96" s="511" t="s">
        <v>693</v>
      </c>
      <c r="D96" s="1411" t="s">
        <v>123</v>
      </c>
      <c r="E96" s="1412"/>
      <c r="F96" s="1411" t="s">
        <v>124</v>
      </c>
      <c r="G96" s="1412"/>
      <c r="H96" s="1411" t="s">
        <v>125</v>
      </c>
      <c r="I96" s="1415"/>
      <c r="J96" s="1415"/>
      <c r="K96" s="1415"/>
      <c r="L96" s="1415"/>
      <c r="M96" s="1415"/>
      <c r="N96" s="1415"/>
      <c r="O96" s="1415"/>
      <c r="P96" s="1415"/>
      <c r="Q96" s="1415"/>
      <c r="R96" s="1415"/>
      <c r="S96" s="1415"/>
      <c r="T96" s="1391"/>
      <c r="U96" s="1391"/>
    </row>
    <row r="97" spans="1:21" x14ac:dyDescent="0.3">
      <c r="A97" s="1801"/>
      <c r="B97" s="1410"/>
      <c r="C97" s="513" t="s">
        <v>694</v>
      </c>
      <c r="D97" s="1413"/>
      <c r="E97" s="1414"/>
      <c r="F97" s="1413"/>
      <c r="G97" s="1414"/>
      <c r="H97" s="1413"/>
      <c r="I97" s="1416"/>
      <c r="J97" s="1416"/>
      <c r="K97" s="1416"/>
      <c r="L97" s="1416"/>
      <c r="M97" s="1416"/>
      <c r="N97" s="1416"/>
      <c r="O97" s="1416"/>
      <c r="P97" s="1416"/>
      <c r="Q97" s="1416"/>
      <c r="R97" s="1416"/>
      <c r="S97" s="1416"/>
      <c r="T97" s="1391"/>
      <c r="U97" s="1391"/>
    </row>
    <row r="98" spans="1:21" ht="31.2" x14ac:dyDescent="0.3">
      <c r="A98" s="1662" t="s">
        <v>801</v>
      </c>
      <c r="B98" s="1663"/>
      <c r="C98" s="573" t="s">
        <v>802</v>
      </c>
      <c r="D98" s="1493"/>
      <c r="E98" s="1494"/>
      <c r="F98" s="1493"/>
      <c r="G98" s="1494"/>
      <c r="H98" s="1493"/>
      <c r="I98" s="1495"/>
      <c r="J98" s="1495"/>
      <c r="K98" s="1495"/>
      <c r="L98" s="1495"/>
      <c r="M98" s="1495"/>
      <c r="N98" s="1495"/>
      <c r="O98" s="1495"/>
      <c r="P98" s="1495"/>
      <c r="Q98" s="1495"/>
      <c r="R98" s="1495"/>
      <c r="S98" s="1495"/>
      <c r="T98" s="1391"/>
      <c r="U98" s="1391"/>
    </row>
    <row r="99" spans="1:21" ht="15.6" customHeight="1" x14ac:dyDescent="0.3">
      <c r="A99" s="1664" t="s">
        <v>803</v>
      </c>
      <c r="B99" s="1665"/>
      <c r="C99" s="574" t="s">
        <v>616</v>
      </c>
      <c r="D99" s="1400"/>
      <c r="E99" s="1401"/>
      <c r="F99" s="1400"/>
      <c r="G99" s="1401"/>
      <c r="H99" s="1400"/>
      <c r="I99" s="1402"/>
      <c r="J99" s="1402"/>
      <c r="K99" s="1402"/>
      <c r="L99" s="1402"/>
      <c r="M99" s="1402"/>
      <c r="N99" s="1402"/>
      <c r="O99" s="1402"/>
      <c r="P99" s="1402"/>
      <c r="Q99" s="1402"/>
      <c r="R99" s="1402"/>
      <c r="S99" s="1402"/>
      <c r="T99" s="1391"/>
      <c r="U99" s="1391"/>
    </row>
    <row r="100" spans="1:21" ht="15.6" customHeight="1" x14ac:dyDescent="0.3">
      <c r="A100" s="1802" t="s">
        <v>804</v>
      </c>
      <c r="B100" s="1803"/>
      <c r="C100" s="1806" t="s">
        <v>805</v>
      </c>
      <c r="D100" s="1400" t="s">
        <v>623</v>
      </c>
      <c r="E100" s="1401"/>
      <c r="F100" s="1400" t="s">
        <v>623</v>
      </c>
      <c r="G100" s="1401"/>
      <c r="H100" s="1400" t="s">
        <v>623</v>
      </c>
      <c r="I100" s="1402"/>
      <c r="J100" s="1402"/>
      <c r="K100" s="1402"/>
      <c r="L100" s="1402"/>
      <c r="M100" s="1402"/>
      <c r="N100" s="1402"/>
      <c r="O100" s="1402"/>
      <c r="P100" s="1402"/>
      <c r="Q100" s="1402"/>
      <c r="R100" s="1402"/>
      <c r="S100" s="1402"/>
      <c r="T100" s="1391"/>
      <c r="U100" s="1391"/>
    </row>
    <row r="101" spans="1:21" ht="16.2" thickBot="1" x14ac:dyDescent="0.35">
      <c r="A101" s="1804" t="s">
        <v>806</v>
      </c>
      <c r="B101" s="1805"/>
      <c r="C101" s="1807"/>
      <c r="D101" s="1797"/>
      <c r="E101" s="1798"/>
      <c r="F101" s="1797"/>
      <c r="G101" s="1798"/>
      <c r="H101" s="1797"/>
      <c r="I101" s="1799"/>
      <c r="J101" s="1799"/>
      <c r="K101" s="1799"/>
      <c r="L101" s="1799"/>
      <c r="M101" s="1799"/>
      <c r="N101" s="1799"/>
      <c r="O101" s="1799"/>
      <c r="P101" s="1799"/>
      <c r="Q101" s="1799"/>
      <c r="R101" s="1799"/>
      <c r="S101" s="1799"/>
      <c r="T101" s="1391"/>
      <c r="U101" s="1391"/>
    </row>
    <row r="102" spans="1:21" x14ac:dyDescent="0.3">
      <c r="A102" s="1796"/>
      <c r="B102" s="1796"/>
      <c r="C102" s="1796"/>
      <c r="D102" s="481"/>
      <c r="E102" s="481"/>
      <c r="F102" s="481"/>
      <c r="G102" s="1661"/>
      <c r="H102" s="1661"/>
      <c r="I102" s="1661"/>
      <c r="J102" s="1661"/>
      <c r="K102" s="1661"/>
      <c r="L102" s="1661"/>
      <c r="M102" s="1661"/>
      <c r="N102" s="1661"/>
      <c r="O102" s="1661"/>
      <c r="P102" s="1661"/>
      <c r="Q102" s="1661"/>
      <c r="R102" s="1661"/>
      <c r="S102" s="1391"/>
      <c r="T102" s="1391"/>
      <c r="U102" s="481"/>
    </row>
    <row r="103" spans="1:21" x14ac:dyDescent="0.3">
      <c r="A103" s="1392"/>
      <c r="B103" s="1392"/>
      <c r="C103" s="1392"/>
      <c r="D103" s="481"/>
      <c r="E103" s="481"/>
      <c r="F103" s="481"/>
      <c r="G103" s="1391"/>
      <c r="H103" s="1391"/>
      <c r="I103" s="1391"/>
      <c r="J103" s="1391"/>
      <c r="K103" s="1391"/>
      <c r="L103" s="1391"/>
      <c r="M103" s="1391"/>
      <c r="N103" s="1391"/>
      <c r="O103" s="1391"/>
      <c r="P103" s="1391"/>
      <c r="Q103" s="1391"/>
      <c r="R103" s="1391"/>
      <c r="S103" s="1391"/>
      <c r="T103" s="1391"/>
      <c r="U103" s="481"/>
    </row>
    <row r="104" spans="1:21" x14ac:dyDescent="0.3">
      <c r="A104" s="1392"/>
      <c r="B104" s="1392"/>
      <c r="C104" s="1392"/>
      <c r="D104" s="481"/>
      <c r="E104" s="481"/>
      <c r="F104" s="481"/>
      <c r="G104" s="1391"/>
      <c r="H104" s="1391"/>
      <c r="I104" s="1391"/>
      <c r="J104" s="1391"/>
      <c r="K104" s="1391"/>
      <c r="L104" s="1391"/>
      <c r="M104" s="1391"/>
      <c r="N104" s="1391"/>
      <c r="O104" s="1391"/>
      <c r="P104" s="1391"/>
      <c r="Q104" s="1391"/>
      <c r="R104" s="1391"/>
      <c r="S104" s="1391"/>
      <c r="T104" s="1391"/>
      <c r="U104" s="481"/>
    </row>
    <row r="105" spans="1:21" x14ac:dyDescent="0.3">
      <c r="A105" s="1392"/>
      <c r="B105" s="1392"/>
      <c r="C105" s="1392"/>
      <c r="D105" s="481"/>
      <c r="E105" s="481"/>
      <c r="F105" s="481"/>
      <c r="G105" s="1391"/>
      <c r="H105" s="1391"/>
      <c r="I105" s="1391"/>
      <c r="J105" s="1391"/>
      <c r="K105" s="1391"/>
      <c r="L105" s="1391"/>
      <c r="M105" s="1391"/>
      <c r="N105" s="1391"/>
      <c r="O105" s="1391"/>
      <c r="P105" s="1391"/>
      <c r="Q105" s="1391"/>
      <c r="R105" s="1391"/>
      <c r="S105" s="1391"/>
      <c r="T105" s="1391"/>
      <c r="U105" s="481"/>
    </row>
    <row r="106" spans="1:21" x14ac:dyDescent="0.3">
      <c r="A106" s="1392"/>
      <c r="B106" s="1392"/>
      <c r="C106" s="1392"/>
      <c r="D106" s="481"/>
      <c r="E106" s="481"/>
      <c r="F106" s="481"/>
      <c r="G106" s="1391"/>
      <c r="H106" s="1391"/>
      <c r="I106" s="1391"/>
      <c r="J106" s="1391"/>
      <c r="K106" s="1391"/>
      <c r="L106" s="1391"/>
      <c r="M106" s="1391"/>
      <c r="N106" s="1391"/>
      <c r="O106" s="1391"/>
      <c r="P106" s="1391"/>
      <c r="Q106" s="1391"/>
      <c r="R106" s="1391"/>
      <c r="S106" s="1391"/>
      <c r="T106" s="1391"/>
      <c r="U106" s="481"/>
    </row>
    <row r="107" spans="1:21" x14ac:dyDescent="0.3">
      <c r="A107" s="1392"/>
      <c r="B107" s="1392"/>
      <c r="C107" s="1392"/>
      <c r="D107" s="481"/>
      <c r="E107" s="481"/>
      <c r="F107" s="481"/>
      <c r="G107" s="1391"/>
      <c r="H107" s="1391"/>
      <c r="I107" s="1391"/>
      <c r="J107" s="1391"/>
      <c r="K107" s="1391"/>
      <c r="L107" s="1391"/>
      <c r="M107" s="1391"/>
      <c r="N107" s="1391"/>
      <c r="O107" s="1391"/>
      <c r="P107" s="1391"/>
      <c r="Q107" s="1391"/>
      <c r="R107" s="1391"/>
      <c r="S107" s="1391"/>
      <c r="T107" s="1391"/>
      <c r="U107" s="481"/>
    </row>
    <row r="108" spans="1:21" x14ac:dyDescent="0.3">
      <c r="A108" s="1392"/>
      <c r="B108" s="1392"/>
      <c r="C108" s="1392"/>
      <c r="D108" s="481"/>
      <c r="E108" s="481"/>
      <c r="F108" s="481"/>
      <c r="G108" s="1391"/>
      <c r="H108" s="1391"/>
      <c r="I108" s="1391"/>
      <c r="J108" s="1391"/>
      <c r="K108" s="1391"/>
      <c r="L108" s="1391"/>
      <c r="M108" s="1391"/>
      <c r="N108" s="1391"/>
      <c r="O108" s="1391"/>
      <c r="P108" s="1391"/>
      <c r="Q108" s="1391"/>
      <c r="R108" s="1391"/>
      <c r="S108" s="1391"/>
      <c r="T108" s="1391"/>
      <c r="U108" s="481"/>
    </row>
    <row r="109" spans="1:21" x14ac:dyDescent="0.3">
      <c r="A109" s="1392"/>
      <c r="B109" s="1392"/>
      <c r="C109" s="1392"/>
      <c r="D109" s="481"/>
      <c r="E109" s="481"/>
      <c r="F109" s="481"/>
      <c r="G109" s="1391"/>
      <c r="H109" s="1391"/>
      <c r="I109" s="1391"/>
      <c r="J109" s="1391"/>
      <c r="K109" s="1391"/>
      <c r="L109" s="1391"/>
      <c r="M109" s="1391"/>
      <c r="N109" s="1391"/>
      <c r="O109" s="1391"/>
      <c r="P109" s="1391"/>
      <c r="Q109" s="1391"/>
      <c r="R109" s="1391"/>
      <c r="S109" s="1391"/>
      <c r="T109" s="1391"/>
      <c r="U109" s="481"/>
    </row>
    <row r="110" spans="1:21" x14ac:dyDescent="0.3">
      <c r="A110" s="1392"/>
      <c r="B110" s="1392"/>
      <c r="C110" s="1392"/>
      <c r="D110" s="481"/>
      <c r="E110" s="481"/>
      <c r="F110" s="481"/>
      <c r="G110" s="1391"/>
      <c r="H110" s="1391"/>
      <c r="I110" s="1391"/>
      <c r="J110" s="1391"/>
      <c r="K110" s="1391"/>
      <c r="L110" s="1391"/>
      <c r="M110" s="1391"/>
      <c r="N110" s="1391"/>
      <c r="O110" s="1391"/>
      <c r="P110" s="1391"/>
      <c r="Q110" s="1391"/>
      <c r="R110" s="1391"/>
      <c r="S110" s="1391"/>
      <c r="T110" s="1391"/>
      <c r="U110" s="481"/>
    </row>
    <row r="111" spans="1:21" x14ac:dyDescent="0.3">
      <c r="A111" s="1392"/>
      <c r="B111" s="1392"/>
      <c r="C111" s="1392"/>
      <c r="D111" s="481"/>
      <c r="E111" s="481"/>
      <c r="F111" s="481"/>
      <c r="G111" s="1391"/>
      <c r="H111" s="1391"/>
      <c r="I111" s="1391"/>
      <c r="J111" s="1391"/>
      <c r="K111" s="1391"/>
      <c r="L111" s="1391"/>
      <c r="M111" s="1391"/>
      <c r="N111" s="1391"/>
      <c r="O111" s="1391"/>
      <c r="P111" s="1391"/>
      <c r="Q111" s="1391"/>
      <c r="R111" s="1391"/>
      <c r="S111" s="1391"/>
      <c r="T111" s="1391"/>
      <c r="U111" s="481"/>
    </row>
  </sheetData>
  <mergeCells count="346">
    <mergeCell ref="A104:C104"/>
    <mergeCell ref="A105:C105"/>
    <mergeCell ref="A96:B97"/>
    <mergeCell ref="A100:B100"/>
    <mergeCell ref="A101:B101"/>
    <mergeCell ref="C100:C101"/>
    <mergeCell ref="A95:B95"/>
    <mergeCell ref="G95:H95"/>
    <mergeCell ref="I95:J95"/>
    <mergeCell ref="K95:L95"/>
    <mergeCell ref="M95:N95"/>
    <mergeCell ref="O95:P95"/>
    <mergeCell ref="Q95:R95"/>
    <mergeCell ref="A102:C102"/>
    <mergeCell ref="A103:C103"/>
    <mergeCell ref="A78:C78"/>
    <mergeCell ref="A79:C79"/>
    <mergeCell ref="A80:C80"/>
    <mergeCell ref="A81:C81"/>
    <mergeCell ref="A82:C82"/>
    <mergeCell ref="A83:C83"/>
    <mergeCell ref="D96:E97"/>
    <mergeCell ref="F96:G97"/>
    <mergeCell ref="H96:S97"/>
    <mergeCell ref="D100:E101"/>
    <mergeCell ref="F100:G101"/>
    <mergeCell ref="H100:S101"/>
    <mergeCell ref="G103:H103"/>
    <mergeCell ref="I103:J103"/>
    <mergeCell ref="K103:L103"/>
    <mergeCell ref="M103:N103"/>
    <mergeCell ref="O103:P103"/>
    <mergeCell ref="Q103:R103"/>
    <mergeCell ref="A72:C72"/>
    <mergeCell ref="A73:C73"/>
    <mergeCell ref="A74:C74"/>
    <mergeCell ref="A75:C75"/>
    <mergeCell ref="A76:C76"/>
    <mergeCell ref="A77:C77"/>
    <mergeCell ref="A48:C49"/>
    <mergeCell ref="A66:C66"/>
    <mergeCell ref="A67:C67"/>
    <mergeCell ref="A68:C68"/>
    <mergeCell ref="A69:C69"/>
    <mergeCell ref="A70:C70"/>
    <mergeCell ref="A71:C71"/>
    <mergeCell ref="A60:C60"/>
    <mergeCell ref="A61:C61"/>
    <mergeCell ref="A62:C62"/>
    <mergeCell ref="A63:C63"/>
    <mergeCell ref="A64:C64"/>
    <mergeCell ref="A65:C65"/>
    <mergeCell ref="A54:C54"/>
    <mergeCell ref="A55:C55"/>
    <mergeCell ref="A56:C56"/>
    <mergeCell ref="A57:C57"/>
    <mergeCell ref="A58:C58"/>
    <mergeCell ref="A59:C59"/>
    <mergeCell ref="A50:C50"/>
    <mergeCell ref="A51:C51"/>
    <mergeCell ref="A52:C52"/>
    <mergeCell ref="A53:C53"/>
    <mergeCell ref="C37:D37"/>
    <mergeCell ref="E37:F37"/>
    <mergeCell ref="K37:N37"/>
    <mergeCell ref="O37:S37"/>
    <mergeCell ref="C38:D38"/>
    <mergeCell ref="E38:F38"/>
    <mergeCell ref="K38:N38"/>
    <mergeCell ref="O38:S38"/>
    <mergeCell ref="E39:F39"/>
    <mergeCell ref="K39:N39"/>
    <mergeCell ref="O39:S39"/>
    <mergeCell ref="C40:D40"/>
    <mergeCell ref="E40:F40"/>
    <mergeCell ref="K40:N40"/>
    <mergeCell ref="O40:S40"/>
    <mergeCell ref="A41:B41"/>
    <mergeCell ref="A42:B45"/>
    <mergeCell ref="F42:G42"/>
    <mergeCell ref="F43:G43"/>
    <mergeCell ref="C36:D36"/>
    <mergeCell ref="E36:F36"/>
    <mergeCell ref="K36:N36"/>
    <mergeCell ref="O36:S36"/>
    <mergeCell ref="A26:F26"/>
    <mergeCell ref="G26:J26"/>
    <mergeCell ref="K26:N26"/>
    <mergeCell ref="O26:S26"/>
    <mergeCell ref="G28:J28"/>
    <mergeCell ref="K28:N28"/>
    <mergeCell ref="O28:S28"/>
    <mergeCell ref="C34:D34"/>
    <mergeCell ref="E34:F34"/>
    <mergeCell ref="K34:N34"/>
    <mergeCell ref="O34:S34"/>
    <mergeCell ref="C31:D31"/>
    <mergeCell ref="E31:F31"/>
    <mergeCell ref="K31:N31"/>
    <mergeCell ref="O31:S31"/>
    <mergeCell ref="C32:D32"/>
    <mergeCell ref="E32:F32"/>
    <mergeCell ref="K32:N32"/>
    <mergeCell ref="O32:S32"/>
    <mergeCell ref="C30:D30"/>
    <mergeCell ref="E30:F30"/>
    <mergeCell ref="K30:N30"/>
    <mergeCell ref="O30:S30"/>
    <mergeCell ref="G25:J25"/>
    <mergeCell ref="K25:N25"/>
    <mergeCell ref="O25:S25"/>
    <mergeCell ref="A22:F22"/>
    <mergeCell ref="G22:J22"/>
    <mergeCell ref="K22:N22"/>
    <mergeCell ref="O22:S22"/>
    <mergeCell ref="A23:F23"/>
    <mergeCell ref="G23:J23"/>
    <mergeCell ref="K23:N23"/>
    <mergeCell ref="O23:S23"/>
    <mergeCell ref="B1:S1"/>
    <mergeCell ref="B2:S2"/>
    <mergeCell ref="B3:E3"/>
    <mergeCell ref="F3:G3"/>
    <mergeCell ref="H3:S3"/>
    <mergeCell ref="B4:E4"/>
    <mergeCell ref="F4:G4"/>
    <mergeCell ref="H4:S4"/>
    <mergeCell ref="B10:S10"/>
    <mergeCell ref="A36:B36"/>
    <mergeCell ref="G36:J36"/>
    <mergeCell ref="A37:B40"/>
    <mergeCell ref="G37:J40"/>
    <mergeCell ref="C39:D39"/>
    <mergeCell ref="K27:N27"/>
    <mergeCell ref="O27:S27"/>
    <mergeCell ref="B5:S5"/>
    <mergeCell ref="B6:S6"/>
    <mergeCell ref="C7:S7"/>
    <mergeCell ref="C8:S8"/>
    <mergeCell ref="B11:S11"/>
    <mergeCell ref="B13:F13"/>
    <mergeCell ref="J13:S13"/>
    <mergeCell ref="B14:F14"/>
    <mergeCell ref="J14:S14"/>
    <mergeCell ref="B15:F15"/>
    <mergeCell ref="J15:S15"/>
    <mergeCell ref="A20:F20"/>
    <mergeCell ref="G20:J20"/>
    <mergeCell ref="K20:N20"/>
    <mergeCell ref="O20:S20"/>
    <mergeCell ref="A21:F21"/>
    <mergeCell ref="G21:J21"/>
    <mergeCell ref="A31:B34"/>
    <mergeCell ref="G31:J34"/>
    <mergeCell ref="C33:D33"/>
    <mergeCell ref="E33:F33"/>
    <mergeCell ref="K33:N33"/>
    <mergeCell ref="O33:S33"/>
    <mergeCell ref="B35:C35"/>
    <mergeCell ref="G35:H35"/>
    <mergeCell ref="I35:J35"/>
    <mergeCell ref="K35:L35"/>
    <mergeCell ref="M35:N35"/>
    <mergeCell ref="O35:P35"/>
    <mergeCell ref="Q35:R35"/>
    <mergeCell ref="A7:A8"/>
    <mergeCell ref="B9:S9"/>
    <mergeCell ref="A10:A11"/>
    <mergeCell ref="A12:A17"/>
    <mergeCell ref="B12:F12"/>
    <mergeCell ref="G12:I12"/>
    <mergeCell ref="G13:I13"/>
    <mergeCell ref="G14:I14"/>
    <mergeCell ref="G15:I15"/>
    <mergeCell ref="G16:I16"/>
    <mergeCell ref="G17:I17"/>
    <mergeCell ref="J12:S12"/>
    <mergeCell ref="B16:F16"/>
    <mergeCell ref="J16:S16"/>
    <mergeCell ref="T13:T16"/>
    <mergeCell ref="U13:U16"/>
    <mergeCell ref="B17:F17"/>
    <mergeCell ref="J17:S17"/>
    <mergeCell ref="B18:C18"/>
    <mergeCell ref="A27:F27"/>
    <mergeCell ref="G27:J27"/>
    <mergeCell ref="A28:F28"/>
    <mergeCell ref="A30:B30"/>
    <mergeCell ref="G30:J30"/>
    <mergeCell ref="K21:N21"/>
    <mergeCell ref="O21:S21"/>
    <mergeCell ref="G18:J18"/>
    <mergeCell ref="K18:N18"/>
    <mergeCell ref="O18:S18"/>
    <mergeCell ref="A19:F19"/>
    <mergeCell ref="G19:J19"/>
    <mergeCell ref="K19:N19"/>
    <mergeCell ref="O19:S19"/>
    <mergeCell ref="A24:F24"/>
    <mergeCell ref="G24:J24"/>
    <mergeCell ref="K24:N24"/>
    <mergeCell ref="O24:S24"/>
    <mergeCell ref="A25:F25"/>
    <mergeCell ref="F44:G44"/>
    <mergeCell ref="F45:G45"/>
    <mergeCell ref="C44:E44"/>
    <mergeCell ref="H44:S44"/>
    <mergeCell ref="C45:E45"/>
    <mergeCell ref="H45:S45"/>
    <mergeCell ref="H43:S43"/>
    <mergeCell ref="C42:E42"/>
    <mergeCell ref="H42:S42"/>
    <mergeCell ref="C43:E43"/>
    <mergeCell ref="B46:C46"/>
    <mergeCell ref="G46:H46"/>
    <mergeCell ref="I46:J46"/>
    <mergeCell ref="K46:L46"/>
    <mergeCell ref="M46:N46"/>
    <mergeCell ref="O46:P46"/>
    <mergeCell ref="Q46:R46"/>
    <mergeCell ref="A47:B47"/>
    <mergeCell ref="G47:H47"/>
    <mergeCell ref="I47:J47"/>
    <mergeCell ref="K47:L47"/>
    <mergeCell ref="M47:N47"/>
    <mergeCell ref="O47:P47"/>
    <mergeCell ref="Q47:R47"/>
    <mergeCell ref="D48:D49"/>
    <mergeCell ref="F48:F49"/>
    <mergeCell ref="G48:S48"/>
    <mergeCell ref="D84:D85"/>
    <mergeCell ref="E84:E85"/>
    <mergeCell ref="F84:F85"/>
    <mergeCell ref="G84:G85"/>
    <mergeCell ref="H84:H85"/>
    <mergeCell ref="I84:I85"/>
    <mergeCell ref="J84:J85"/>
    <mergeCell ref="K84:K85"/>
    <mergeCell ref="L84:L85"/>
    <mergeCell ref="M84:M85"/>
    <mergeCell ref="N84:N85"/>
    <mergeCell ref="O84:O85"/>
    <mergeCell ref="P84:P85"/>
    <mergeCell ref="Q84:Q85"/>
    <mergeCell ref="R84:R85"/>
    <mergeCell ref="S84:S85"/>
    <mergeCell ref="T84:T85"/>
    <mergeCell ref="U84:U85"/>
    <mergeCell ref="A92:C92"/>
    <mergeCell ref="A93:C93"/>
    <mergeCell ref="A94:C94"/>
    <mergeCell ref="G94:H94"/>
    <mergeCell ref="I94:J94"/>
    <mergeCell ref="K94:L94"/>
    <mergeCell ref="M94:N94"/>
    <mergeCell ref="O94:P94"/>
    <mergeCell ref="Q94:R94"/>
    <mergeCell ref="A90:C90"/>
    <mergeCell ref="A91:C91"/>
    <mergeCell ref="A84:C84"/>
    <mergeCell ref="A85:C85"/>
    <mergeCell ref="A86:C86"/>
    <mergeCell ref="A87:C87"/>
    <mergeCell ref="A88:C88"/>
    <mergeCell ref="A89:C89"/>
    <mergeCell ref="T96:T97"/>
    <mergeCell ref="U96:U97"/>
    <mergeCell ref="A98:B98"/>
    <mergeCell ref="A99:B99"/>
    <mergeCell ref="D98:E99"/>
    <mergeCell ref="F98:G99"/>
    <mergeCell ref="H98:S99"/>
    <mergeCell ref="T98:T99"/>
    <mergeCell ref="U98:U99"/>
    <mergeCell ref="T100:T101"/>
    <mergeCell ref="U100:U101"/>
    <mergeCell ref="G102:H102"/>
    <mergeCell ref="I102:J102"/>
    <mergeCell ref="K102:L102"/>
    <mergeCell ref="M102:N102"/>
    <mergeCell ref="O102:P102"/>
    <mergeCell ref="Q102:R102"/>
    <mergeCell ref="S102:T102"/>
    <mergeCell ref="S103:T103"/>
    <mergeCell ref="G104:H104"/>
    <mergeCell ref="I104:J104"/>
    <mergeCell ref="K104:L104"/>
    <mergeCell ref="M104:N104"/>
    <mergeCell ref="O104:P104"/>
    <mergeCell ref="Q104:R104"/>
    <mergeCell ref="S104:T104"/>
    <mergeCell ref="G105:H105"/>
    <mergeCell ref="I105:J105"/>
    <mergeCell ref="K105:L105"/>
    <mergeCell ref="M105:N105"/>
    <mergeCell ref="O105:P105"/>
    <mergeCell ref="Q105:R105"/>
    <mergeCell ref="S105:T105"/>
    <mergeCell ref="A110:C110"/>
    <mergeCell ref="G110:H110"/>
    <mergeCell ref="I110:J110"/>
    <mergeCell ref="K110:L110"/>
    <mergeCell ref="M110:N110"/>
    <mergeCell ref="O110:P110"/>
    <mergeCell ref="Q110:R110"/>
    <mergeCell ref="S110:T110"/>
    <mergeCell ref="A106:C106"/>
    <mergeCell ref="G106:H106"/>
    <mergeCell ref="I106:J106"/>
    <mergeCell ref="K106:L106"/>
    <mergeCell ref="M106:N106"/>
    <mergeCell ref="O106:P106"/>
    <mergeCell ref="Q106:R106"/>
    <mergeCell ref="S106:T106"/>
    <mergeCell ref="A107:C107"/>
    <mergeCell ref="G107:H107"/>
    <mergeCell ref="I107:J107"/>
    <mergeCell ref="K107:L107"/>
    <mergeCell ref="M107:N107"/>
    <mergeCell ref="O107:P107"/>
    <mergeCell ref="Q107:R107"/>
    <mergeCell ref="S107:T107"/>
    <mergeCell ref="A108:C108"/>
    <mergeCell ref="G108:H108"/>
    <mergeCell ref="I108:J108"/>
    <mergeCell ref="K108:L108"/>
    <mergeCell ref="M108:N108"/>
    <mergeCell ref="O108:P108"/>
    <mergeCell ref="Q108:R108"/>
    <mergeCell ref="S108:T108"/>
    <mergeCell ref="A111:C111"/>
    <mergeCell ref="G111:H111"/>
    <mergeCell ref="I111:J111"/>
    <mergeCell ref="K111:L111"/>
    <mergeCell ref="M111:N111"/>
    <mergeCell ref="O111:P111"/>
    <mergeCell ref="Q111:R111"/>
    <mergeCell ref="S111:T111"/>
    <mergeCell ref="A109:C109"/>
    <mergeCell ref="G109:H109"/>
    <mergeCell ref="I109:J109"/>
    <mergeCell ref="K109:L109"/>
    <mergeCell ref="M109:N109"/>
    <mergeCell ref="O109:P109"/>
    <mergeCell ref="Q109:R109"/>
    <mergeCell ref="S109:T109"/>
  </mergeCells>
  <printOptions horizontalCentered="1"/>
  <pageMargins left="0" right="0" top="0.74803149606299213" bottom="0.74803149606299213" header="0.31496062992125984" footer="0.31496062992125984"/>
  <pageSetup paperSize="9" scale="65" fitToHeight="0" orientation="portrait" horizontalDpi="1200" verticalDpi="1200" r:id="rId1"/>
  <headerFooter>
    <oddHeader>&amp;C&amp;"TH SarabunPSK,ธรรมดา"&amp;12แผนวิสาหกิจระยะ 5 ปี ปีบัญชี 2567-2571 (ทบทวนครั้งที่ 1) และแผนปฏิบัติการ ธ.ก.ส. ปีบัญชี 2568</oddHeader>
    <oddFooter>&amp;L&amp;"TH SarabunPSK,ธรรมดา"&amp;12เอกสารใช้เฉพาะภายใน ธ.ก.ส. เท่านั้น&amp;C&amp;"TH SarabunPSK,ธรรมดา"&amp;12&amp;A</oddFooter>
  </headerFooter>
  <rowBreaks count="1" manualBreakCount="1">
    <brk id="66" max="18" man="1"/>
  </rowBreaks>
  <colBreaks count="1" manualBreakCount="1">
    <brk id="19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U119"/>
  <sheetViews>
    <sheetView showGridLines="0" topLeftCell="A17" zoomScale="70" zoomScaleNormal="70" zoomScaleSheetLayoutView="110" zoomScalePageLayoutView="110" workbookViewId="0">
      <selection activeCell="B10" sqref="B10:S10"/>
    </sheetView>
  </sheetViews>
  <sheetFormatPr defaultRowHeight="13.8" x14ac:dyDescent="0.25"/>
  <cols>
    <col min="1" max="1" width="18.69921875" customWidth="1"/>
    <col min="2" max="2" width="4.09765625" customWidth="1"/>
    <col min="3" max="3" width="21" customWidth="1"/>
    <col min="4" max="4" width="14.59765625" customWidth="1"/>
    <col min="5" max="5" width="10.59765625" customWidth="1"/>
    <col min="7" max="18" width="4.09765625" bestFit="1" customWidth="1"/>
    <col min="19" max="19" width="4.5" bestFit="1" customWidth="1"/>
  </cols>
  <sheetData>
    <row r="1" spans="1:21" ht="18" x14ac:dyDescent="0.35">
      <c r="A1" s="542" t="s">
        <v>351</v>
      </c>
      <c r="B1" s="1758" t="s">
        <v>807</v>
      </c>
      <c r="C1" s="1759"/>
      <c r="D1" s="1759"/>
      <c r="E1" s="1759"/>
      <c r="F1" s="1759"/>
      <c r="G1" s="1759"/>
      <c r="H1" s="1759"/>
      <c r="I1" s="1759"/>
      <c r="J1" s="1759"/>
      <c r="K1" s="1759"/>
      <c r="L1" s="1759"/>
      <c r="M1" s="1759"/>
      <c r="N1" s="1759"/>
      <c r="O1" s="1759"/>
      <c r="P1" s="1759"/>
      <c r="Q1" s="1759"/>
      <c r="R1" s="1759"/>
      <c r="S1" s="1759"/>
      <c r="T1" s="481"/>
      <c r="U1" s="481"/>
    </row>
    <row r="2" spans="1:21" ht="15.6" x14ac:dyDescent="0.3">
      <c r="A2" s="543" t="s">
        <v>61</v>
      </c>
      <c r="B2" s="1549" t="s">
        <v>353</v>
      </c>
      <c r="C2" s="1550"/>
      <c r="D2" s="1550"/>
      <c r="E2" s="1550"/>
      <c r="F2" s="1550"/>
      <c r="G2" s="1550"/>
      <c r="H2" s="1550"/>
      <c r="I2" s="1550"/>
      <c r="J2" s="1550"/>
      <c r="K2" s="1550"/>
      <c r="L2" s="1550"/>
      <c r="M2" s="1550"/>
      <c r="N2" s="1550"/>
      <c r="O2" s="1550"/>
      <c r="P2" s="1550"/>
      <c r="Q2" s="1550"/>
      <c r="R2" s="1550"/>
      <c r="S2" s="1550"/>
      <c r="T2" s="481"/>
      <c r="U2" s="481"/>
    </row>
    <row r="3" spans="1:21" ht="15.6" x14ac:dyDescent="0.3">
      <c r="A3" s="544" t="s">
        <v>63</v>
      </c>
      <c r="B3" s="1549" t="s">
        <v>808</v>
      </c>
      <c r="C3" s="1550"/>
      <c r="D3" s="1550"/>
      <c r="E3" s="1550"/>
      <c r="F3" s="1476" t="s">
        <v>65</v>
      </c>
      <c r="G3" s="1477"/>
      <c r="H3" s="1549" t="s">
        <v>809</v>
      </c>
      <c r="I3" s="1550"/>
      <c r="J3" s="1550"/>
      <c r="K3" s="1550"/>
      <c r="L3" s="1550"/>
      <c r="M3" s="1550"/>
      <c r="N3" s="1550"/>
      <c r="O3" s="1550"/>
      <c r="P3" s="1550"/>
      <c r="Q3" s="1550"/>
      <c r="R3" s="1550"/>
      <c r="S3" s="1550"/>
      <c r="T3" s="481"/>
      <c r="U3" s="481"/>
    </row>
    <row r="4" spans="1:21" ht="15.6" x14ac:dyDescent="0.3">
      <c r="A4" s="545" t="s">
        <v>356</v>
      </c>
      <c r="B4" s="1554" t="s">
        <v>133</v>
      </c>
      <c r="C4" s="1555"/>
      <c r="D4" s="1555"/>
      <c r="E4" s="1555"/>
      <c r="F4" s="1555" t="s">
        <v>67</v>
      </c>
      <c r="G4" s="1555"/>
      <c r="H4" s="1556" t="s">
        <v>135</v>
      </c>
      <c r="I4" s="1556"/>
      <c r="J4" s="1556"/>
      <c r="K4" s="1556"/>
      <c r="L4" s="1556"/>
      <c r="M4" s="1556"/>
      <c r="N4" s="1556"/>
      <c r="O4" s="1556"/>
      <c r="P4" s="1556"/>
      <c r="Q4" s="1556"/>
      <c r="R4" s="1556"/>
      <c r="S4" s="1556"/>
      <c r="T4" s="481"/>
      <c r="U4" s="481"/>
    </row>
    <row r="5" spans="1:21" ht="15.6" x14ac:dyDescent="0.3">
      <c r="A5" s="544" t="s">
        <v>69</v>
      </c>
      <c r="B5" s="1549" t="s">
        <v>136</v>
      </c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481"/>
      <c r="U5" s="481"/>
    </row>
    <row r="6" spans="1:21" ht="15.6" x14ac:dyDescent="0.3">
      <c r="A6" s="544" t="s">
        <v>70</v>
      </c>
      <c r="B6" s="1549" t="s">
        <v>810</v>
      </c>
      <c r="C6" s="1550"/>
      <c r="D6" s="1550"/>
      <c r="E6" s="1550"/>
      <c r="F6" s="1550"/>
      <c r="G6" s="1550"/>
      <c r="H6" s="1550"/>
      <c r="I6" s="1550"/>
      <c r="J6" s="1550"/>
      <c r="K6" s="1550"/>
      <c r="L6" s="1550"/>
      <c r="M6" s="1550"/>
      <c r="N6" s="1550"/>
      <c r="O6" s="1550"/>
      <c r="P6" s="1550"/>
      <c r="Q6" s="1550"/>
      <c r="R6" s="1550"/>
      <c r="S6" s="1550"/>
      <c r="T6" s="481"/>
      <c r="U6" s="481"/>
    </row>
    <row r="7" spans="1:21" ht="15.6" x14ac:dyDescent="0.3">
      <c r="A7" s="1732" t="s">
        <v>71</v>
      </c>
      <c r="B7" s="488">
        <v>1</v>
      </c>
      <c r="C7" s="1551" t="s">
        <v>811</v>
      </c>
      <c r="D7" s="1551"/>
      <c r="E7" s="1551"/>
      <c r="F7" s="1551"/>
      <c r="G7" s="1551"/>
      <c r="H7" s="1551"/>
      <c r="I7" s="1551"/>
      <c r="J7" s="1551"/>
      <c r="K7" s="1551"/>
      <c r="L7" s="1551"/>
      <c r="M7" s="1551"/>
      <c r="N7" s="1551"/>
      <c r="O7" s="1551"/>
      <c r="P7" s="1551"/>
      <c r="Q7" s="1551"/>
      <c r="R7" s="1551"/>
      <c r="S7" s="1551"/>
      <c r="T7" s="481"/>
      <c r="U7" s="481"/>
    </row>
    <row r="8" spans="1:21" ht="15.6" x14ac:dyDescent="0.3">
      <c r="A8" s="1732"/>
      <c r="B8" s="488"/>
      <c r="C8" s="1552"/>
      <c r="D8" s="1552"/>
      <c r="E8" s="1552"/>
      <c r="F8" s="1552"/>
      <c r="G8" s="1552"/>
      <c r="H8" s="1552"/>
      <c r="I8" s="1552"/>
      <c r="J8" s="1552"/>
      <c r="K8" s="1552"/>
      <c r="L8" s="1552"/>
      <c r="M8" s="1552"/>
      <c r="N8" s="1552"/>
      <c r="O8" s="1552"/>
      <c r="P8" s="1552"/>
      <c r="Q8" s="1552"/>
      <c r="R8" s="1552"/>
      <c r="S8" s="1552"/>
      <c r="T8" s="481"/>
      <c r="U8" s="481"/>
    </row>
    <row r="9" spans="1:21" ht="18" x14ac:dyDescent="0.35">
      <c r="A9" s="546" t="s">
        <v>72</v>
      </c>
      <c r="B9" s="1733"/>
      <c r="C9" s="1733"/>
      <c r="D9" s="1733"/>
      <c r="E9" s="1733"/>
      <c r="F9" s="1733"/>
      <c r="G9" s="1733"/>
      <c r="H9" s="1733"/>
      <c r="I9" s="1733"/>
      <c r="J9" s="1733"/>
      <c r="K9" s="1733"/>
      <c r="L9" s="1733"/>
      <c r="M9" s="1733"/>
      <c r="N9" s="1733"/>
      <c r="O9" s="1733"/>
      <c r="P9" s="1733"/>
      <c r="Q9" s="1733"/>
      <c r="R9" s="1733"/>
      <c r="S9" s="1733"/>
      <c r="T9" s="481"/>
      <c r="U9" s="481"/>
    </row>
    <row r="10" spans="1:21" ht="15.6" customHeight="1" x14ac:dyDescent="0.3">
      <c r="A10" s="1734" t="s">
        <v>73</v>
      </c>
      <c r="B10" s="1633" t="s">
        <v>812</v>
      </c>
      <c r="C10" s="1634"/>
      <c r="D10" s="1634"/>
      <c r="E10" s="1634"/>
      <c r="F10" s="1634"/>
      <c r="G10" s="1634"/>
      <c r="H10" s="1634"/>
      <c r="I10" s="1634"/>
      <c r="J10" s="1634"/>
      <c r="K10" s="1634"/>
      <c r="L10" s="1634"/>
      <c r="M10" s="1634"/>
      <c r="N10" s="1634"/>
      <c r="O10" s="1634"/>
      <c r="P10" s="1634"/>
      <c r="Q10" s="1634"/>
      <c r="R10" s="1634"/>
      <c r="S10" s="1634"/>
      <c r="T10" s="481" t="s">
        <v>137</v>
      </c>
      <c r="U10" s="481"/>
    </row>
    <row r="11" spans="1:21" ht="15.6" customHeight="1" x14ac:dyDescent="0.3">
      <c r="A11" s="1735"/>
      <c r="B11" s="1546"/>
      <c r="C11" s="1505"/>
      <c r="D11" s="1505"/>
      <c r="E11" s="1505"/>
      <c r="F11" s="1505"/>
      <c r="G11" s="1505"/>
      <c r="H11" s="1505"/>
      <c r="I11" s="1505"/>
      <c r="J11" s="1505"/>
      <c r="K11" s="1505"/>
      <c r="L11" s="1505"/>
      <c r="M11" s="1505"/>
      <c r="N11" s="1505"/>
      <c r="O11" s="1505"/>
      <c r="P11" s="1505"/>
      <c r="Q11" s="1505"/>
      <c r="R11" s="1505"/>
      <c r="S11" s="1505"/>
      <c r="T11" s="481"/>
      <c r="U11" s="481"/>
    </row>
    <row r="12" spans="1:21" ht="15.6" customHeight="1" x14ac:dyDescent="0.25">
      <c r="A12" s="1734" t="s">
        <v>74</v>
      </c>
      <c r="B12" s="1736" t="s">
        <v>813</v>
      </c>
      <c r="C12" s="1737"/>
      <c r="D12" s="1737"/>
      <c r="E12" s="1737"/>
      <c r="F12" s="1738"/>
      <c r="G12" s="1484" t="s">
        <v>660</v>
      </c>
      <c r="H12" s="1471"/>
      <c r="I12" s="1472"/>
      <c r="J12" s="1478" t="s">
        <v>814</v>
      </c>
      <c r="K12" s="1479"/>
      <c r="L12" s="1479"/>
      <c r="M12" s="1479"/>
      <c r="N12" s="1479"/>
      <c r="O12" s="1479"/>
      <c r="P12" s="1479"/>
      <c r="Q12" s="1479"/>
      <c r="R12" s="1479"/>
      <c r="S12" s="1479"/>
      <c r="T12" s="1391"/>
      <c r="U12" s="1391"/>
    </row>
    <row r="13" spans="1:21" ht="31.35" customHeight="1" x14ac:dyDescent="0.25">
      <c r="A13" s="1732"/>
      <c r="B13" s="1754"/>
      <c r="C13" s="1551"/>
      <c r="D13" s="1551"/>
      <c r="E13" s="1551"/>
      <c r="F13" s="1744"/>
      <c r="G13" s="1485" t="s">
        <v>663</v>
      </c>
      <c r="H13" s="1486"/>
      <c r="I13" s="1487"/>
      <c r="J13" s="1739" t="s">
        <v>815</v>
      </c>
      <c r="K13" s="1740"/>
      <c r="L13" s="1740"/>
      <c r="M13" s="1740"/>
      <c r="N13" s="1740"/>
      <c r="O13" s="1740"/>
      <c r="P13" s="1740"/>
      <c r="Q13" s="1740"/>
      <c r="R13" s="1740"/>
      <c r="S13" s="1740"/>
      <c r="T13" s="1391"/>
      <c r="U13" s="1391"/>
    </row>
    <row r="14" spans="1:21" ht="15.6" customHeight="1" x14ac:dyDescent="0.25">
      <c r="A14" s="1732"/>
      <c r="B14" s="1754"/>
      <c r="C14" s="1551"/>
      <c r="D14" s="1551"/>
      <c r="E14" s="1551"/>
      <c r="F14" s="1744"/>
      <c r="G14" s="1485"/>
      <c r="H14" s="1486"/>
      <c r="I14" s="1487"/>
      <c r="J14" s="1739" t="s">
        <v>816</v>
      </c>
      <c r="K14" s="1740"/>
      <c r="L14" s="1740"/>
      <c r="M14" s="1740"/>
      <c r="N14" s="1740"/>
      <c r="O14" s="1740"/>
      <c r="P14" s="1740"/>
      <c r="Q14" s="1740"/>
      <c r="R14" s="1740"/>
      <c r="S14" s="1740"/>
      <c r="T14" s="1391"/>
      <c r="U14" s="1391"/>
    </row>
    <row r="15" spans="1:21" ht="15.6" customHeight="1" x14ac:dyDescent="0.25">
      <c r="A15" s="1732"/>
      <c r="B15" s="1754"/>
      <c r="C15" s="1551"/>
      <c r="D15" s="1551"/>
      <c r="E15" s="1551"/>
      <c r="F15" s="1744"/>
      <c r="G15" s="1485"/>
      <c r="H15" s="1486"/>
      <c r="I15" s="1487"/>
      <c r="J15" s="1739" t="s">
        <v>817</v>
      </c>
      <c r="K15" s="1740"/>
      <c r="L15" s="1740"/>
      <c r="M15" s="1740"/>
      <c r="N15" s="1740"/>
      <c r="O15" s="1740"/>
      <c r="P15" s="1740"/>
      <c r="Q15" s="1740"/>
      <c r="R15" s="1740"/>
      <c r="S15" s="1740"/>
      <c r="T15" s="1391"/>
      <c r="U15" s="1391"/>
    </row>
    <row r="16" spans="1:21" ht="15.6" customHeight="1" x14ac:dyDescent="0.25">
      <c r="A16" s="1732"/>
      <c r="B16" s="1754"/>
      <c r="C16" s="1551"/>
      <c r="D16" s="1551"/>
      <c r="E16" s="1551"/>
      <c r="F16" s="1744"/>
      <c r="G16" s="1485"/>
      <c r="H16" s="1486"/>
      <c r="I16" s="1487"/>
      <c r="J16" s="1739" t="s">
        <v>818</v>
      </c>
      <c r="K16" s="1740"/>
      <c r="L16" s="1740"/>
      <c r="M16" s="1740"/>
      <c r="N16" s="1740"/>
      <c r="O16" s="1740"/>
      <c r="P16" s="1740"/>
      <c r="Q16" s="1740"/>
      <c r="R16" s="1740"/>
      <c r="S16" s="1740"/>
      <c r="T16" s="1391"/>
      <c r="U16" s="1391"/>
    </row>
    <row r="17" spans="1:21" ht="15.6" customHeight="1" x14ac:dyDescent="0.25">
      <c r="A17" s="1732"/>
      <c r="B17" s="1697"/>
      <c r="C17" s="1552"/>
      <c r="D17" s="1552"/>
      <c r="E17" s="1552"/>
      <c r="F17" s="1698"/>
      <c r="G17" s="1485"/>
      <c r="H17" s="1486"/>
      <c r="I17" s="1487"/>
      <c r="J17" s="1480" t="s">
        <v>819</v>
      </c>
      <c r="K17" s="1481"/>
      <c r="L17" s="1481"/>
      <c r="M17" s="1481"/>
      <c r="N17" s="1481"/>
      <c r="O17" s="1481"/>
      <c r="P17" s="1481"/>
      <c r="Q17" s="1481"/>
      <c r="R17" s="1481"/>
      <c r="S17" s="1481"/>
      <c r="T17" s="1391"/>
      <c r="U17" s="1391"/>
    </row>
    <row r="18" spans="1:21" ht="15.6" customHeight="1" x14ac:dyDescent="0.25">
      <c r="A18" s="1732"/>
      <c r="B18" s="1736" t="s">
        <v>820</v>
      </c>
      <c r="C18" s="1737"/>
      <c r="D18" s="1737"/>
      <c r="E18" s="1737"/>
      <c r="F18" s="1738"/>
      <c r="G18" s="1485"/>
      <c r="H18" s="1486"/>
      <c r="I18" s="1487"/>
      <c r="J18" s="1478" t="s">
        <v>821</v>
      </c>
      <c r="K18" s="1479"/>
      <c r="L18" s="1479"/>
      <c r="M18" s="1479"/>
      <c r="N18" s="1479"/>
      <c r="O18" s="1479"/>
      <c r="P18" s="1479"/>
      <c r="Q18" s="1479"/>
      <c r="R18" s="1479"/>
      <c r="S18" s="1479"/>
      <c r="T18" s="1391"/>
      <c r="U18" s="1391"/>
    </row>
    <row r="19" spans="1:21" ht="15.6" customHeight="1" x14ac:dyDescent="0.25">
      <c r="A19" s="1732"/>
      <c r="B19" s="1697"/>
      <c r="C19" s="1552"/>
      <c r="D19" s="1552"/>
      <c r="E19" s="1552"/>
      <c r="F19" s="1698"/>
      <c r="G19" s="1485"/>
      <c r="H19" s="1486"/>
      <c r="I19" s="1487"/>
      <c r="J19" s="1480" t="s">
        <v>822</v>
      </c>
      <c r="K19" s="1481"/>
      <c r="L19" s="1481"/>
      <c r="M19" s="1481"/>
      <c r="N19" s="1481"/>
      <c r="O19" s="1481"/>
      <c r="P19" s="1481"/>
      <c r="Q19" s="1481"/>
      <c r="R19" s="1481"/>
      <c r="S19" s="1481"/>
      <c r="T19" s="1391"/>
      <c r="U19" s="1391"/>
    </row>
    <row r="20" spans="1:21" ht="31.35" customHeight="1" x14ac:dyDescent="0.25">
      <c r="A20" s="1732"/>
      <c r="B20" s="1736" t="s">
        <v>823</v>
      </c>
      <c r="C20" s="1737"/>
      <c r="D20" s="1737"/>
      <c r="E20" s="1737"/>
      <c r="F20" s="1738"/>
      <c r="G20" s="1485"/>
      <c r="H20" s="1486"/>
      <c r="I20" s="1487"/>
      <c r="J20" s="1478" t="s">
        <v>824</v>
      </c>
      <c r="K20" s="1479"/>
      <c r="L20" s="1479"/>
      <c r="M20" s="1479"/>
      <c r="N20" s="1479"/>
      <c r="O20" s="1479"/>
      <c r="P20" s="1479"/>
      <c r="Q20" s="1479"/>
      <c r="R20" s="1479"/>
      <c r="S20" s="1479"/>
      <c r="T20" s="1391"/>
      <c r="U20" s="1391"/>
    </row>
    <row r="21" spans="1:21" ht="15.6" customHeight="1" x14ac:dyDescent="0.25">
      <c r="A21" s="1735"/>
      <c r="B21" s="1697"/>
      <c r="C21" s="1552"/>
      <c r="D21" s="1552"/>
      <c r="E21" s="1552"/>
      <c r="F21" s="1698"/>
      <c r="G21" s="1488"/>
      <c r="H21" s="1489"/>
      <c r="I21" s="1490"/>
      <c r="J21" s="1480" t="s">
        <v>825</v>
      </c>
      <c r="K21" s="1481"/>
      <c r="L21" s="1481"/>
      <c r="M21" s="1481"/>
      <c r="N21" s="1481"/>
      <c r="O21" s="1481"/>
      <c r="P21" s="1481"/>
      <c r="Q21" s="1481"/>
      <c r="R21" s="1481"/>
      <c r="S21" s="1481"/>
      <c r="T21" s="1391"/>
      <c r="U21" s="1391"/>
    </row>
    <row r="22" spans="1:21" ht="18" x14ac:dyDescent="0.3">
      <c r="A22" s="547" t="s">
        <v>76</v>
      </c>
      <c r="B22" s="1537"/>
      <c r="C22" s="1537"/>
      <c r="D22" s="548"/>
      <c r="E22" s="548"/>
      <c r="F22" s="549"/>
      <c r="G22" s="1448" t="s">
        <v>77</v>
      </c>
      <c r="H22" s="1449"/>
      <c r="I22" s="1449"/>
      <c r="J22" s="1450"/>
      <c r="K22" s="1448" t="s">
        <v>78</v>
      </c>
      <c r="L22" s="1449"/>
      <c r="M22" s="1449"/>
      <c r="N22" s="1450"/>
      <c r="O22" s="1448" t="s">
        <v>79</v>
      </c>
      <c r="P22" s="1449"/>
      <c r="Q22" s="1449"/>
      <c r="R22" s="1449"/>
      <c r="S22" s="1450"/>
      <c r="T22" s="481"/>
      <c r="U22" s="481"/>
    </row>
    <row r="23" spans="1:21" ht="15.6" x14ac:dyDescent="0.3">
      <c r="A23" s="1711" t="s">
        <v>826</v>
      </c>
      <c r="B23" s="1712"/>
      <c r="C23" s="1712"/>
      <c r="D23" s="1712"/>
      <c r="E23" s="1712"/>
      <c r="F23" s="1713"/>
      <c r="G23" s="1868">
        <v>8050000</v>
      </c>
      <c r="H23" s="1869"/>
      <c r="I23" s="1869"/>
      <c r="J23" s="1870"/>
      <c r="K23" s="1862" t="s">
        <v>745</v>
      </c>
      <c r="L23" s="1863"/>
      <c r="M23" s="1863"/>
      <c r="N23" s="1864"/>
      <c r="O23" s="1868">
        <v>8050000</v>
      </c>
      <c r="P23" s="1869"/>
      <c r="Q23" s="1869"/>
      <c r="R23" s="1869"/>
      <c r="S23" s="1869"/>
      <c r="T23" s="481"/>
      <c r="U23" s="481"/>
    </row>
    <row r="24" spans="1:21" ht="15.6" x14ac:dyDescent="0.3">
      <c r="A24" s="1871" t="s">
        <v>827</v>
      </c>
      <c r="B24" s="1872"/>
      <c r="C24" s="1872"/>
      <c r="D24" s="1872"/>
      <c r="E24" s="1872"/>
      <c r="F24" s="1873"/>
      <c r="G24" s="1723">
        <v>8050000</v>
      </c>
      <c r="H24" s="1724"/>
      <c r="I24" s="1724"/>
      <c r="J24" s="1725"/>
      <c r="K24" s="1874" t="s">
        <v>741</v>
      </c>
      <c r="L24" s="1875"/>
      <c r="M24" s="1875"/>
      <c r="N24" s="1876"/>
      <c r="O24" s="1723">
        <v>8050000</v>
      </c>
      <c r="P24" s="1724"/>
      <c r="Q24" s="1724"/>
      <c r="R24" s="1724"/>
      <c r="S24" s="1724"/>
      <c r="T24" s="481"/>
      <c r="U24" s="481"/>
    </row>
    <row r="25" spans="1:21" ht="15.6" x14ac:dyDescent="0.3">
      <c r="A25" s="1877" t="s">
        <v>828</v>
      </c>
      <c r="B25" s="1551"/>
      <c r="C25" s="1551"/>
      <c r="D25" s="1551"/>
      <c r="E25" s="1551"/>
      <c r="F25" s="1744"/>
      <c r="G25" s="1609">
        <v>3000000</v>
      </c>
      <c r="H25" s="1610"/>
      <c r="I25" s="1610"/>
      <c r="J25" s="1611"/>
      <c r="K25" s="1878" t="s">
        <v>741</v>
      </c>
      <c r="L25" s="1879"/>
      <c r="M25" s="1879"/>
      <c r="N25" s="1880"/>
      <c r="O25" s="1709">
        <v>3000000</v>
      </c>
      <c r="P25" s="1710"/>
      <c r="Q25" s="1710"/>
      <c r="R25" s="1710"/>
      <c r="S25" s="1710"/>
      <c r="T25" s="481"/>
      <c r="U25" s="481"/>
    </row>
    <row r="26" spans="1:21" ht="15.6" x14ac:dyDescent="0.3">
      <c r="A26" s="1859" t="s">
        <v>829</v>
      </c>
      <c r="B26" s="1860"/>
      <c r="C26" s="1860"/>
      <c r="D26" s="1860"/>
      <c r="E26" s="1860"/>
      <c r="F26" s="1861"/>
      <c r="G26" s="1856">
        <v>5050000</v>
      </c>
      <c r="H26" s="1857"/>
      <c r="I26" s="1857"/>
      <c r="J26" s="1858"/>
      <c r="K26" s="1881" t="s">
        <v>741</v>
      </c>
      <c r="L26" s="1882"/>
      <c r="M26" s="1882"/>
      <c r="N26" s="1883"/>
      <c r="O26" s="1856">
        <v>5050000</v>
      </c>
      <c r="P26" s="1857"/>
      <c r="Q26" s="1857"/>
      <c r="R26" s="1857"/>
      <c r="S26" s="1857"/>
      <c r="T26" s="481"/>
      <c r="U26" s="481"/>
    </row>
    <row r="27" spans="1:21" ht="15.6" x14ac:dyDescent="0.3">
      <c r="A27" s="1711" t="s">
        <v>830</v>
      </c>
      <c r="B27" s="1712"/>
      <c r="C27" s="1712"/>
      <c r="D27" s="1712"/>
      <c r="E27" s="1712"/>
      <c r="F27" s="1713"/>
      <c r="G27" s="1868">
        <v>1000000</v>
      </c>
      <c r="H27" s="1869"/>
      <c r="I27" s="1869"/>
      <c r="J27" s="1870"/>
      <c r="K27" s="1862" t="s">
        <v>745</v>
      </c>
      <c r="L27" s="1863"/>
      <c r="M27" s="1863"/>
      <c r="N27" s="1864"/>
      <c r="O27" s="1868">
        <v>1000000</v>
      </c>
      <c r="P27" s="1869"/>
      <c r="Q27" s="1869"/>
      <c r="R27" s="1869"/>
      <c r="S27" s="1869"/>
      <c r="T27" s="481"/>
      <c r="U27" s="481"/>
    </row>
    <row r="28" spans="1:21" ht="15.6" x14ac:dyDescent="0.3">
      <c r="A28" s="1859" t="s">
        <v>831</v>
      </c>
      <c r="B28" s="1860"/>
      <c r="C28" s="1860"/>
      <c r="D28" s="1860"/>
      <c r="E28" s="1860"/>
      <c r="F28" s="1861"/>
      <c r="G28" s="1856">
        <v>1000000</v>
      </c>
      <c r="H28" s="1857"/>
      <c r="I28" s="1857"/>
      <c r="J28" s="1858"/>
      <c r="K28" s="1865" t="s">
        <v>741</v>
      </c>
      <c r="L28" s="1866"/>
      <c r="M28" s="1866"/>
      <c r="N28" s="1867"/>
      <c r="O28" s="1886">
        <v>1000000</v>
      </c>
      <c r="P28" s="1887"/>
      <c r="Q28" s="1887"/>
      <c r="R28" s="1887"/>
      <c r="S28" s="1887"/>
      <c r="T28" s="481"/>
      <c r="U28" s="481"/>
    </row>
    <row r="29" spans="1:21" ht="31.35" customHeight="1" x14ac:dyDescent="0.3">
      <c r="A29" s="1711" t="s">
        <v>832</v>
      </c>
      <c r="B29" s="1712"/>
      <c r="C29" s="1712"/>
      <c r="D29" s="1712"/>
      <c r="E29" s="1712"/>
      <c r="F29" s="1713"/>
      <c r="G29" s="1862" t="s">
        <v>741</v>
      </c>
      <c r="H29" s="1863"/>
      <c r="I29" s="1863"/>
      <c r="J29" s="1864"/>
      <c r="K29" s="1868">
        <v>1065000</v>
      </c>
      <c r="L29" s="1869"/>
      <c r="M29" s="1869"/>
      <c r="N29" s="1870"/>
      <c r="O29" s="1868">
        <v>1065000</v>
      </c>
      <c r="P29" s="1869"/>
      <c r="Q29" s="1869"/>
      <c r="R29" s="1869"/>
      <c r="S29" s="1869"/>
      <c r="T29" s="481"/>
      <c r="U29" s="481"/>
    </row>
    <row r="30" spans="1:21" ht="15.6" x14ac:dyDescent="0.3">
      <c r="A30" s="1859" t="s">
        <v>833</v>
      </c>
      <c r="B30" s="1860"/>
      <c r="C30" s="1860"/>
      <c r="D30" s="1860"/>
      <c r="E30" s="1860"/>
      <c r="F30" s="1861"/>
      <c r="G30" s="1865" t="s">
        <v>741</v>
      </c>
      <c r="H30" s="1866"/>
      <c r="I30" s="1866"/>
      <c r="J30" s="1867"/>
      <c r="K30" s="1856">
        <v>1065000</v>
      </c>
      <c r="L30" s="1857"/>
      <c r="M30" s="1857"/>
      <c r="N30" s="1858"/>
      <c r="O30" s="1856">
        <v>1065000</v>
      </c>
      <c r="P30" s="1857"/>
      <c r="Q30" s="1857"/>
      <c r="R30" s="1857"/>
      <c r="S30" s="1857"/>
      <c r="T30" s="481"/>
      <c r="U30" s="481"/>
    </row>
    <row r="31" spans="1:21" ht="16.2" thickBot="1" x14ac:dyDescent="0.35">
      <c r="A31" s="1705" t="s">
        <v>80</v>
      </c>
      <c r="B31" s="1706"/>
      <c r="C31" s="1706"/>
      <c r="D31" s="1706"/>
      <c r="E31" s="1706"/>
      <c r="F31" s="1707"/>
      <c r="G31" s="1766">
        <v>9050000</v>
      </c>
      <c r="H31" s="1767"/>
      <c r="I31" s="1767"/>
      <c r="J31" s="1768"/>
      <c r="K31" s="1766">
        <v>1065000</v>
      </c>
      <c r="L31" s="1767"/>
      <c r="M31" s="1767"/>
      <c r="N31" s="1768"/>
      <c r="O31" s="1884">
        <v>10115000</v>
      </c>
      <c r="P31" s="1885"/>
      <c r="Q31" s="1885"/>
      <c r="R31" s="1885"/>
      <c r="S31" s="1885"/>
      <c r="T31" s="481"/>
      <c r="U31" s="481"/>
    </row>
    <row r="32" spans="1:21" ht="16.2" thickTop="1" x14ac:dyDescent="0.3">
      <c r="A32" s="550"/>
      <c r="B32" s="501"/>
      <c r="C32" s="501"/>
      <c r="D32" s="501"/>
      <c r="E32" s="501"/>
      <c r="F32" s="501"/>
      <c r="G32" s="484"/>
      <c r="H32" s="484"/>
      <c r="I32" s="484"/>
      <c r="J32" s="484"/>
      <c r="K32" s="484"/>
      <c r="L32" s="484"/>
      <c r="M32" s="484"/>
      <c r="N32" s="484"/>
      <c r="O32" s="484"/>
      <c r="P32" s="484"/>
      <c r="Q32" s="484"/>
      <c r="R32" s="484"/>
      <c r="S32" s="551"/>
      <c r="T32" s="481"/>
      <c r="U32" s="481"/>
    </row>
    <row r="33" spans="1:21" ht="15.6" customHeight="1" x14ac:dyDescent="0.3">
      <c r="A33" s="1708" t="s">
        <v>81</v>
      </c>
      <c r="B33" s="1447"/>
      <c r="C33" s="1446" t="s">
        <v>82</v>
      </c>
      <c r="D33" s="1447"/>
      <c r="E33" s="1446" t="s">
        <v>83</v>
      </c>
      <c r="F33" s="1447"/>
      <c r="G33" s="1448" t="s">
        <v>81</v>
      </c>
      <c r="H33" s="1449"/>
      <c r="I33" s="1449"/>
      <c r="J33" s="1450"/>
      <c r="K33" s="1448" t="s">
        <v>82</v>
      </c>
      <c r="L33" s="1449"/>
      <c r="M33" s="1449"/>
      <c r="N33" s="1450"/>
      <c r="O33" s="1448" t="s">
        <v>83</v>
      </c>
      <c r="P33" s="1449"/>
      <c r="Q33" s="1449"/>
      <c r="R33" s="1449"/>
      <c r="S33" s="1450"/>
      <c r="T33" s="481"/>
      <c r="U33" s="481"/>
    </row>
    <row r="34" spans="1:21" ht="28.95" customHeight="1" x14ac:dyDescent="0.3">
      <c r="A34" s="1742" t="s">
        <v>84</v>
      </c>
      <c r="B34" s="1499"/>
      <c r="C34" s="1737" t="s">
        <v>834</v>
      </c>
      <c r="D34" s="1738"/>
      <c r="E34" s="1778" t="s">
        <v>835</v>
      </c>
      <c r="F34" s="1779"/>
      <c r="G34" s="1498" t="s">
        <v>85</v>
      </c>
      <c r="H34" s="1499"/>
      <c r="I34" s="1499"/>
      <c r="J34" s="1568"/>
      <c r="K34" s="1850" t="s">
        <v>836</v>
      </c>
      <c r="L34" s="1851"/>
      <c r="M34" s="1851"/>
      <c r="N34" s="1852"/>
      <c r="O34" s="1510" t="s">
        <v>837</v>
      </c>
      <c r="P34" s="1508"/>
      <c r="Q34" s="1508"/>
      <c r="R34" s="1508"/>
      <c r="S34" s="1508"/>
      <c r="T34" s="1391"/>
      <c r="U34" s="1391"/>
    </row>
    <row r="35" spans="1:21" ht="14.7" customHeight="1" x14ac:dyDescent="0.3">
      <c r="A35" s="1743"/>
      <c r="B35" s="1501"/>
      <c r="C35" s="1551"/>
      <c r="D35" s="1744"/>
      <c r="E35" s="1745"/>
      <c r="F35" s="1746"/>
      <c r="G35" s="1500"/>
      <c r="H35" s="1501"/>
      <c r="I35" s="1501"/>
      <c r="J35" s="1569"/>
      <c r="K35" s="1853" t="s">
        <v>838</v>
      </c>
      <c r="L35" s="1854"/>
      <c r="M35" s="1854"/>
      <c r="N35" s="1855"/>
      <c r="O35" s="1546"/>
      <c r="P35" s="1505"/>
      <c r="Q35" s="1505"/>
      <c r="R35" s="1505"/>
      <c r="S35" s="1505"/>
      <c r="T35" s="1391"/>
      <c r="U35" s="1391"/>
    </row>
    <row r="36" spans="1:21" ht="15.6" customHeight="1" x14ac:dyDescent="0.3">
      <c r="A36" s="1743"/>
      <c r="B36" s="1501"/>
      <c r="C36" s="1551" t="s">
        <v>839</v>
      </c>
      <c r="D36" s="1744"/>
      <c r="E36" s="1848" t="s">
        <v>840</v>
      </c>
      <c r="F36" s="1849"/>
      <c r="G36" s="1500"/>
      <c r="H36" s="1501"/>
      <c r="I36" s="1501"/>
      <c r="J36" s="1569"/>
      <c r="K36" s="1736" t="s">
        <v>841</v>
      </c>
      <c r="L36" s="1737"/>
      <c r="M36" s="1737"/>
      <c r="N36" s="1738"/>
      <c r="O36" s="1778" t="s">
        <v>842</v>
      </c>
      <c r="P36" s="1786"/>
      <c r="Q36" s="1786"/>
      <c r="R36" s="1786"/>
      <c r="S36" s="1786"/>
      <c r="T36" s="481"/>
      <c r="U36" s="481"/>
    </row>
    <row r="37" spans="1:21" ht="15.6" customHeight="1" x14ac:dyDescent="0.3">
      <c r="A37" s="1743"/>
      <c r="B37" s="1501"/>
      <c r="C37" s="1551" t="s">
        <v>843</v>
      </c>
      <c r="D37" s="1744"/>
      <c r="E37" s="1745" t="s">
        <v>844</v>
      </c>
      <c r="F37" s="1746"/>
      <c r="G37" s="1500"/>
      <c r="H37" s="1501"/>
      <c r="I37" s="1501"/>
      <c r="J37" s="1569"/>
      <c r="K37" s="1754" t="s">
        <v>845</v>
      </c>
      <c r="L37" s="1551"/>
      <c r="M37" s="1551"/>
      <c r="N37" s="1744"/>
      <c r="O37" s="1745" t="s">
        <v>846</v>
      </c>
      <c r="P37" s="1750"/>
      <c r="Q37" s="1750"/>
      <c r="R37" s="1750"/>
      <c r="S37" s="1750"/>
      <c r="T37" s="481"/>
      <c r="U37" s="481"/>
    </row>
    <row r="38" spans="1:21" ht="31.35" customHeight="1" x14ac:dyDescent="0.25">
      <c r="A38" s="1743"/>
      <c r="B38" s="1501"/>
      <c r="C38" s="1740" t="s">
        <v>847</v>
      </c>
      <c r="D38" s="1741"/>
      <c r="E38" s="1745" t="s">
        <v>835</v>
      </c>
      <c r="F38" s="1746"/>
      <c r="G38" s="1500"/>
      <c r="H38" s="1501"/>
      <c r="I38" s="1501"/>
      <c r="J38" s="1569"/>
      <c r="K38" s="1739" t="s">
        <v>848</v>
      </c>
      <c r="L38" s="1740"/>
      <c r="M38" s="1740"/>
      <c r="N38" s="1741"/>
      <c r="O38" s="1745" t="s">
        <v>849</v>
      </c>
      <c r="P38" s="1750"/>
      <c r="Q38" s="1750"/>
      <c r="R38" s="1750"/>
      <c r="S38" s="1750"/>
      <c r="T38" s="1391"/>
      <c r="U38" s="1391"/>
    </row>
    <row r="39" spans="1:21" ht="15.6" customHeight="1" x14ac:dyDescent="0.25">
      <c r="A39" s="1743"/>
      <c r="B39" s="1501"/>
      <c r="C39" s="1481" t="s">
        <v>850</v>
      </c>
      <c r="D39" s="1772"/>
      <c r="E39" s="1773"/>
      <c r="F39" s="1774"/>
      <c r="G39" s="1500"/>
      <c r="H39" s="1501"/>
      <c r="I39" s="1501"/>
      <c r="J39" s="1569"/>
      <c r="K39" s="1480" t="s">
        <v>851</v>
      </c>
      <c r="L39" s="1481"/>
      <c r="M39" s="1481"/>
      <c r="N39" s="1772"/>
      <c r="O39" s="1773"/>
      <c r="P39" s="1777"/>
      <c r="Q39" s="1777"/>
      <c r="R39" s="1777"/>
      <c r="S39" s="1777"/>
      <c r="T39" s="1391"/>
      <c r="U39" s="1391"/>
    </row>
    <row r="40" spans="1:21" ht="18" x14ac:dyDescent="0.3">
      <c r="A40" s="552" t="s">
        <v>86</v>
      </c>
      <c r="B40" s="1440"/>
      <c r="C40" s="1440"/>
      <c r="D40" s="491"/>
      <c r="E40" s="491"/>
      <c r="F40" s="491"/>
      <c r="G40" s="1441"/>
      <c r="H40" s="1441"/>
      <c r="I40" s="1441"/>
      <c r="J40" s="1441"/>
      <c r="K40" s="1442"/>
      <c r="L40" s="1442"/>
      <c r="M40" s="1442"/>
      <c r="N40" s="1442"/>
      <c r="O40" s="1442"/>
      <c r="P40" s="1442"/>
      <c r="Q40" s="1442"/>
      <c r="R40" s="1442"/>
      <c r="S40" s="553"/>
      <c r="T40" s="481"/>
      <c r="U40" s="481"/>
    </row>
    <row r="41" spans="1:21" ht="15.6" x14ac:dyDescent="0.3">
      <c r="A41" s="1751" t="s">
        <v>81</v>
      </c>
      <c r="B41" s="1503"/>
      <c r="C41" s="1446" t="s">
        <v>82</v>
      </c>
      <c r="D41" s="1447"/>
      <c r="E41" s="1446" t="s">
        <v>83</v>
      </c>
      <c r="F41" s="1447"/>
      <c r="G41" s="1448" t="s">
        <v>81</v>
      </c>
      <c r="H41" s="1449"/>
      <c r="I41" s="1449"/>
      <c r="J41" s="1450"/>
      <c r="K41" s="1448" t="s">
        <v>82</v>
      </c>
      <c r="L41" s="1449"/>
      <c r="M41" s="1449"/>
      <c r="N41" s="1450"/>
      <c r="O41" s="1448" t="s">
        <v>83</v>
      </c>
      <c r="P41" s="1449"/>
      <c r="Q41" s="1449"/>
      <c r="R41" s="1449"/>
      <c r="S41" s="1450"/>
      <c r="T41" s="481"/>
      <c r="U41" s="481"/>
    </row>
    <row r="42" spans="1:21" ht="28.95" customHeight="1" x14ac:dyDescent="0.3">
      <c r="A42" s="1752" t="s">
        <v>409</v>
      </c>
      <c r="B42" s="1451"/>
      <c r="C42" s="1736" t="s">
        <v>834</v>
      </c>
      <c r="D42" s="1738"/>
      <c r="E42" s="1778" t="s">
        <v>835</v>
      </c>
      <c r="F42" s="1779"/>
      <c r="G42" s="1431" t="s">
        <v>410</v>
      </c>
      <c r="H42" s="1432"/>
      <c r="I42" s="1432"/>
      <c r="J42" s="1451"/>
      <c r="K42" s="1850" t="s">
        <v>836</v>
      </c>
      <c r="L42" s="1851"/>
      <c r="M42" s="1851"/>
      <c r="N42" s="1852"/>
      <c r="O42" s="1510" t="s">
        <v>837</v>
      </c>
      <c r="P42" s="1508"/>
      <c r="Q42" s="1508"/>
      <c r="R42" s="1508"/>
      <c r="S42" s="1508"/>
      <c r="T42" s="1391"/>
      <c r="U42" s="1391"/>
    </row>
    <row r="43" spans="1:21" ht="14.7" customHeight="1" x14ac:dyDescent="0.3">
      <c r="A43" s="1753"/>
      <c r="B43" s="1452"/>
      <c r="C43" s="1754"/>
      <c r="D43" s="1744"/>
      <c r="E43" s="1745"/>
      <c r="F43" s="1746"/>
      <c r="G43" s="1433"/>
      <c r="H43" s="1434"/>
      <c r="I43" s="1434"/>
      <c r="J43" s="1452"/>
      <c r="K43" s="1853" t="s">
        <v>838</v>
      </c>
      <c r="L43" s="1854"/>
      <c r="M43" s="1854"/>
      <c r="N43" s="1855"/>
      <c r="O43" s="1546"/>
      <c r="P43" s="1505"/>
      <c r="Q43" s="1505"/>
      <c r="R43" s="1505"/>
      <c r="S43" s="1505"/>
      <c r="T43" s="1391"/>
      <c r="U43" s="1391"/>
    </row>
    <row r="44" spans="1:21" ht="15.6" customHeight="1" x14ac:dyDescent="0.3">
      <c r="A44" s="1753"/>
      <c r="B44" s="1452"/>
      <c r="C44" s="1754" t="s">
        <v>839</v>
      </c>
      <c r="D44" s="1744"/>
      <c r="E44" s="1848" t="s">
        <v>840</v>
      </c>
      <c r="F44" s="1849"/>
      <c r="G44" s="1433"/>
      <c r="H44" s="1434"/>
      <c r="I44" s="1434"/>
      <c r="J44" s="1452"/>
      <c r="K44" s="1736" t="s">
        <v>841</v>
      </c>
      <c r="L44" s="1737"/>
      <c r="M44" s="1737"/>
      <c r="N44" s="1738"/>
      <c r="O44" s="1778" t="s">
        <v>842</v>
      </c>
      <c r="P44" s="1786"/>
      <c r="Q44" s="1786"/>
      <c r="R44" s="1786"/>
      <c r="S44" s="1786"/>
      <c r="T44" s="481"/>
      <c r="U44" s="481"/>
    </row>
    <row r="45" spans="1:21" ht="15.6" x14ac:dyDescent="0.3">
      <c r="A45" s="1753"/>
      <c r="B45" s="1452"/>
      <c r="C45" s="1754" t="s">
        <v>843</v>
      </c>
      <c r="D45" s="1744"/>
      <c r="E45" s="1745" t="s">
        <v>844</v>
      </c>
      <c r="F45" s="1746"/>
      <c r="G45" s="1433"/>
      <c r="H45" s="1434"/>
      <c r="I45" s="1434"/>
      <c r="J45" s="1452"/>
      <c r="K45" s="1754" t="s">
        <v>845</v>
      </c>
      <c r="L45" s="1551"/>
      <c r="M45" s="1551"/>
      <c r="N45" s="1744"/>
      <c r="O45" s="1745" t="s">
        <v>846</v>
      </c>
      <c r="P45" s="1750"/>
      <c r="Q45" s="1750"/>
      <c r="R45" s="1750"/>
      <c r="S45" s="1750"/>
      <c r="T45" s="481"/>
      <c r="U45" s="481"/>
    </row>
    <row r="46" spans="1:21" ht="31.35" customHeight="1" x14ac:dyDescent="0.25">
      <c r="A46" s="1753"/>
      <c r="B46" s="1452"/>
      <c r="C46" s="1739" t="s">
        <v>847</v>
      </c>
      <c r="D46" s="1741"/>
      <c r="E46" s="1745" t="s">
        <v>835</v>
      </c>
      <c r="F46" s="1746"/>
      <c r="G46" s="1433"/>
      <c r="H46" s="1434"/>
      <c r="I46" s="1434"/>
      <c r="J46" s="1452"/>
      <c r="K46" s="1739" t="s">
        <v>848</v>
      </c>
      <c r="L46" s="1740"/>
      <c r="M46" s="1740"/>
      <c r="N46" s="1741"/>
      <c r="O46" s="1745" t="s">
        <v>849</v>
      </c>
      <c r="P46" s="1750"/>
      <c r="Q46" s="1750"/>
      <c r="R46" s="1750"/>
      <c r="S46" s="1750"/>
      <c r="T46" s="1391"/>
      <c r="U46" s="1391"/>
    </row>
    <row r="47" spans="1:21" ht="15.6" customHeight="1" x14ac:dyDescent="0.25">
      <c r="A47" s="1753"/>
      <c r="B47" s="1452"/>
      <c r="C47" s="1480" t="s">
        <v>850</v>
      </c>
      <c r="D47" s="1772"/>
      <c r="E47" s="1773"/>
      <c r="F47" s="1774"/>
      <c r="G47" s="1433"/>
      <c r="H47" s="1434"/>
      <c r="I47" s="1434"/>
      <c r="J47" s="1452"/>
      <c r="K47" s="1480" t="s">
        <v>851</v>
      </c>
      <c r="L47" s="1481"/>
      <c r="M47" s="1481"/>
      <c r="N47" s="1772"/>
      <c r="O47" s="1773"/>
      <c r="P47" s="1777"/>
      <c r="Q47" s="1777"/>
      <c r="R47" s="1777"/>
      <c r="S47" s="1777"/>
      <c r="T47" s="1391"/>
      <c r="U47" s="1391"/>
    </row>
    <row r="48" spans="1:21" ht="18" x14ac:dyDescent="0.3">
      <c r="A48" s="1793" t="s">
        <v>90</v>
      </c>
      <c r="B48" s="1497"/>
      <c r="C48" s="506"/>
      <c r="D48" s="481"/>
      <c r="E48" s="507"/>
      <c r="F48" s="507"/>
      <c r="G48" s="507"/>
      <c r="H48" s="507"/>
      <c r="I48" s="507"/>
      <c r="J48" s="507"/>
      <c r="K48" s="507"/>
      <c r="L48" s="507"/>
      <c r="M48" s="507"/>
      <c r="N48" s="507"/>
      <c r="O48" s="507"/>
      <c r="P48" s="507"/>
      <c r="Q48" s="507"/>
      <c r="R48" s="507"/>
      <c r="S48" s="553"/>
      <c r="T48" s="481"/>
      <c r="U48" s="481"/>
    </row>
    <row r="49" spans="1:21" ht="15.6" customHeight="1" x14ac:dyDescent="0.3">
      <c r="A49" s="1742" t="s">
        <v>673</v>
      </c>
      <c r="B49" s="1568"/>
      <c r="C49" s="1693" t="s">
        <v>852</v>
      </c>
      <c r="D49" s="1694"/>
      <c r="E49" s="1695"/>
      <c r="F49" s="1431" t="s">
        <v>83</v>
      </c>
      <c r="G49" s="1451"/>
      <c r="H49" s="1696" t="s">
        <v>853</v>
      </c>
      <c r="I49" s="1557"/>
      <c r="J49" s="1557"/>
      <c r="K49" s="1557"/>
      <c r="L49" s="1557"/>
      <c r="M49" s="1557"/>
      <c r="N49" s="1557"/>
      <c r="O49" s="1557"/>
      <c r="P49" s="1557"/>
      <c r="Q49" s="1557"/>
      <c r="R49" s="1557"/>
      <c r="S49" s="1557"/>
      <c r="T49" s="481"/>
      <c r="U49" s="481"/>
    </row>
    <row r="50" spans="1:21" ht="15.6" customHeight="1" x14ac:dyDescent="0.3">
      <c r="A50" s="1743"/>
      <c r="B50" s="1569"/>
      <c r="C50" s="1688" t="s">
        <v>854</v>
      </c>
      <c r="D50" s="1689"/>
      <c r="E50" s="1690"/>
      <c r="F50" s="1433" t="s">
        <v>674</v>
      </c>
      <c r="G50" s="1452"/>
      <c r="H50" s="1691" t="s">
        <v>855</v>
      </c>
      <c r="I50" s="1692"/>
      <c r="J50" s="1692"/>
      <c r="K50" s="1692"/>
      <c r="L50" s="1692"/>
      <c r="M50" s="1692"/>
      <c r="N50" s="1692"/>
      <c r="O50" s="1692"/>
      <c r="P50" s="1692"/>
      <c r="Q50" s="1692"/>
      <c r="R50" s="1692"/>
      <c r="S50" s="1692"/>
      <c r="T50" s="481"/>
      <c r="U50" s="481"/>
    </row>
    <row r="51" spans="1:21" ht="15.6" customHeight="1" x14ac:dyDescent="0.3">
      <c r="A51" s="1743"/>
      <c r="B51" s="1569"/>
      <c r="C51" s="1688" t="s">
        <v>856</v>
      </c>
      <c r="D51" s="1689"/>
      <c r="E51" s="1690"/>
      <c r="F51" s="1433"/>
      <c r="G51" s="1452"/>
      <c r="H51" s="1691" t="s">
        <v>857</v>
      </c>
      <c r="I51" s="1692"/>
      <c r="J51" s="1692"/>
      <c r="K51" s="1692"/>
      <c r="L51" s="1692"/>
      <c r="M51" s="1692"/>
      <c r="N51" s="1692"/>
      <c r="O51" s="1692"/>
      <c r="P51" s="1692"/>
      <c r="Q51" s="1692"/>
      <c r="R51" s="1692"/>
      <c r="S51" s="1692"/>
      <c r="T51" s="481"/>
      <c r="U51" s="481"/>
    </row>
    <row r="52" spans="1:21" ht="15.6" customHeight="1" x14ac:dyDescent="0.3">
      <c r="A52" s="1743"/>
      <c r="B52" s="1569"/>
      <c r="C52" s="1688" t="s">
        <v>858</v>
      </c>
      <c r="D52" s="1689"/>
      <c r="E52" s="1690"/>
      <c r="F52" s="1433"/>
      <c r="G52" s="1452"/>
      <c r="H52" s="1691" t="s">
        <v>859</v>
      </c>
      <c r="I52" s="1692"/>
      <c r="J52" s="1692"/>
      <c r="K52" s="1692"/>
      <c r="L52" s="1692"/>
      <c r="M52" s="1692"/>
      <c r="N52" s="1692"/>
      <c r="O52" s="1692"/>
      <c r="P52" s="1692"/>
      <c r="Q52" s="1692"/>
      <c r="R52" s="1692"/>
      <c r="S52" s="1692"/>
      <c r="T52" s="481"/>
      <c r="U52" s="481"/>
    </row>
    <row r="53" spans="1:21" ht="15.6" x14ac:dyDescent="0.3">
      <c r="A53" s="554"/>
      <c r="B53" s="1391"/>
      <c r="C53" s="1391"/>
      <c r="D53" s="481"/>
      <c r="E53" s="481"/>
      <c r="F53" s="481"/>
      <c r="G53" s="1391"/>
      <c r="H53" s="1391"/>
      <c r="I53" s="1393"/>
      <c r="J53" s="1393"/>
      <c r="K53" s="1393"/>
      <c r="L53" s="1393"/>
      <c r="M53" s="1393"/>
      <c r="N53" s="1393"/>
      <c r="O53" s="1393"/>
      <c r="P53" s="1393"/>
      <c r="Q53" s="1393"/>
      <c r="R53" s="1393"/>
      <c r="S53" s="553"/>
      <c r="T53" s="481"/>
      <c r="U53" s="481"/>
    </row>
    <row r="54" spans="1:21" ht="18" x14ac:dyDescent="0.3">
      <c r="A54" s="1687" t="s">
        <v>93</v>
      </c>
      <c r="B54" s="1470"/>
      <c r="C54" s="491"/>
      <c r="D54" s="481"/>
      <c r="E54" s="481"/>
      <c r="F54" s="481"/>
      <c r="G54" s="1406"/>
      <c r="H54" s="1406"/>
      <c r="I54" s="1406"/>
      <c r="J54" s="1406"/>
      <c r="K54" s="1406"/>
      <c r="L54" s="1406"/>
      <c r="M54" s="1406"/>
      <c r="N54" s="1406"/>
      <c r="O54" s="1406"/>
      <c r="P54" s="1406"/>
      <c r="Q54" s="1406"/>
      <c r="R54" s="1406"/>
      <c r="S54" s="553"/>
      <c r="T54" s="481"/>
      <c r="U54" s="481"/>
    </row>
    <row r="55" spans="1:21" ht="15.6" x14ac:dyDescent="0.3">
      <c r="A55" s="1794" t="s">
        <v>417</v>
      </c>
      <c r="B55" s="1420"/>
      <c r="C55" s="1421"/>
      <c r="D55" s="1425" t="s">
        <v>95</v>
      </c>
      <c r="E55" s="511" t="s">
        <v>225</v>
      </c>
      <c r="F55" s="1427" t="s">
        <v>97</v>
      </c>
      <c r="G55" s="1429" t="s">
        <v>98</v>
      </c>
      <c r="H55" s="1430"/>
      <c r="I55" s="1430"/>
      <c r="J55" s="1430"/>
      <c r="K55" s="1430"/>
      <c r="L55" s="1430"/>
      <c r="M55" s="1430"/>
      <c r="N55" s="1430"/>
      <c r="O55" s="1430"/>
      <c r="P55" s="1430"/>
      <c r="Q55" s="1430"/>
      <c r="R55" s="1430"/>
      <c r="S55" s="1430"/>
      <c r="T55" s="481"/>
      <c r="U55" s="481"/>
    </row>
    <row r="56" spans="1:21" ht="15.6" x14ac:dyDescent="0.3">
      <c r="A56" s="1795"/>
      <c r="B56" s="1423"/>
      <c r="C56" s="1424"/>
      <c r="D56" s="1426"/>
      <c r="E56" s="513" t="s">
        <v>675</v>
      </c>
      <c r="F56" s="1428"/>
      <c r="G56" s="515" t="s">
        <v>99</v>
      </c>
      <c r="H56" s="515" t="s">
        <v>100</v>
      </c>
      <c r="I56" s="515" t="s">
        <v>101</v>
      </c>
      <c r="J56" s="515" t="s">
        <v>102</v>
      </c>
      <c r="K56" s="515" t="s">
        <v>103</v>
      </c>
      <c r="L56" s="515" t="s">
        <v>104</v>
      </c>
      <c r="M56" s="515" t="s">
        <v>105</v>
      </c>
      <c r="N56" s="515" t="s">
        <v>106</v>
      </c>
      <c r="O56" s="515" t="s">
        <v>107</v>
      </c>
      <c r="P56" s="515" t="s">
        <v>108</v>
      </c>
      <c r="Q56" s="515" t="s">
        <v>109</v>
      </c>
      <c r="R56" s="515" t="s">
        <v>110</v>
      </c>
      <c r="S56" s="555" t="s">
        <v>111</v>
      </c>
      <c r="T56" s="481"/>
      <c r="U56" s="481"/>
    </row>
    <row r="57" spans="1:21" ht="15.6" x14ac:dyDescent="0.3">
      <c r="A57" s="1812" t="s">
        <v>860</v>
      </c>
      <c r="B57" s="1813"/>
      <c r="C57" s="1814"/>
      <c r="D57" s="575"/>
      <c r="E57" s="575"/>
      <c r="F57" s="576"/>
      <c r="G57" s="577"/>
      <c r="H57" s="577"/>
      <c r="I57" s="577"/>
      <c r="J57" s="577"/>
      <c r="K57" s="577"/>
      <c r="L57" s="577"/>
      <c r="M57" s="577"/>
      <c r="N57" s="577"/>
      <c r="O57" s="577"/>
      <c r="P57" s="577"/>
      <c r="Q57" s="577"/>
      <c r="R57" s="577"/>
      <c r="S57" s="578"/>
      <c r="T57" s="481"/>
      <c r="U57" s="481"/>
    </row>
    <row r="58" spans="1:21" ht="15.6" customHeight="1" x14ac:dyDescent="0.3">
      <c r="A58" s="1787" t="s">
        <v>861</v>
      </c>
      <c r="B58" s="1788"/>
      <c r="C58" s="1789"/>
      <c r="D58" s="556"/>
      <c r="E58" s="557"/>
      <c r="F58" s="557"/>
      <c r="G58" s="557"/>
      <c r="H58" s="557"/>
      <c r="I58" s="557"/>
      <c r="J58" s="557"/>
      <c r="K58" s="557"/>
      <c r="L58" s="557"/>
      <c r="M58" s="557"/>
      <c r="N58" s="557"/>
      <c r="O58" s="557"/>
      <c r="P58" s="557"/>
      <c r="Q58" s="557"/>
      <c r="R58" s="557"/>
      <c r="S58" s="558"/>
      <c r="T58" s="481"/>
      <c r="U58" s="481"/>
    </row>
    <row r="59" spans="1:21" ht="15.6" customHeight="1" x14ac:dyDescent="0.3">
      <c r="A59" s="1790" t="s">
        <v>862</v>
      </c>
      <c r="B59" s="1791"/>
      <c r="C59" s="1792"/>
      <c r="D59" s="559"/>
      <c r="E59" s="560"/>
      <c r="F59" s="560"/>
      <c r="G59" s="560"/>
      <c r="H59" s="560"/>
      <c r="I59" s="560"/>
      <c r="J59" s="560"/>
      <c r="K59" s="560"/>
      <c r="L59" s="560"/>
      <c r="M59" s="560"/>
      <c r="N59" s="560"/>
      <c r="O59" s="560"/>
      <c r="P59" s="560"/>
      <c r="Q59" s="560"/>
      <c r="R59" s="560"/>
      <c r="S59" s="561"/>
      <c r="T59" s="481"/>
      <c r="U59" s="481"/>
    </row>
    <row r="60" spans="1:21" ht="31.2" x14ac:dyDescent="0.3">
      <c r="A60" s="1669" t="s">
        <v>863</v>
      </c>
      <c r="B60" s="1670"/>
      <c r="C60" s="1671"/>
      <c r="D60" s="197" t="s">
        <v>864</v>
      </c>
      <c r="E60" s="562" t="s">
        <v>427</v>
      </c>
      <c r="F60" s="579">
        <v>0.15</v>
      </c>
      <c r="G60" s="580">
        <v>0.5</v>
      </c>
      <c r="H60" s="580">
        <v>0.5</v>
      </c>
      <c r="I60" s="581"/>
      <c r="J60" s="582"/>
      <c r="K60" s="581"/>
      <c r="L60" s="581"/>
      <c r="M60" s="581"/>
      <c r="N60" s="581"/>
      <c r="O60" s="581"/>
      <c r="P60" s="581"/>
      <c r="Q60" s="583"/>
      <c r="R60" s="583"/>
      <c r="S60" s="567">
        <v>1</v>
      </c>
      <c r="T60" s="481"/>
      <c r="U60" s="481"/>
    </row>
    <row r="61" spans="1:21" ht="15.6" customHeight="1" x14ac:dyDescent="0.3">
      <c r="A61" s="1672" t="s">
        <v>865</v>
      </c>
      <c r="B61" s="1673"/>
      <c r="C61" s="1674"/>
      <c r="D61" s="197" t="s">
        <v>500</v>
      </c>
      <c r="E61" s="562" t="s">
        <v>866</v>
      </c>
      <c r="F61" s="579">
        <v>0.2</v>
      </c>
      <c r="G61" s="235"/>
      <c r="H61" s="580">
        <v>1</v>
      </c>
      <c r="I61" s="481"/>
      <c r="J61" s="582"/>
      <c r="K61" s="235"/>
      <c r="L61" s="235"/>
      <c r="M61" s="581"/>
      <c r="N61" s="581"/>
      <c r="O61" s="581"/>
      <c r="P61" s="581"/>
      <c r="Q61" s="583"/>
      <c r="R61" s="583"/>
      <c r="S61" s="567">
        <v>1</v>
      </c>
      <c r="T61" s="481"/>
      <c r="U61" s="481"/>
    </row>
    <row r="62" spans="1:21" ht="15.6" x14ac:dyDescent="0.3">
      <c r="A62" s="1669" t="s">
        <v>867</v>
      </c>
      <c r="B62" s="1670"/>
      <c r="C62" s="1671"/>
      <c r="D62" s="197" t="s">
        <v>467</v>
      </c>
      <c r="E62" s="562" t="s">
        <v>433</v>
      </c>
      <c r="F62" s="579">
        <v>0.1</v>
      </c>
      <c r="G62" s="235"/>
      <c r="H62" s="580">
        <v>0.5</v>
      </c>
      <c r="I62" s="580">
        <v>0.5</v>
      </c>
      <c r="J62" s="582"/>
      <c r="K62" s="235"/>
      <c r="L62" s="235"/>
      <c r="M62" s="581"/>
      <c r="N62" s="582"/>
      <c r="O62" s="581"/>
      <c r="P62" s="581"/>
      <c r="Q62" s="583"/>
      <c r="R62" s="583"/>
      <c r="S62" s="567">
        <v>1</v>
      </c>
      <c r="T62" s="481"/>
      <c r="U62" s="481"/>
    </row>
    <row r="63" spans="1:21" ht="15.6" x14ac:dyDescent="0.3">
      <c r="A63" s="1669" t="s">
        <v>454</v>
      </c>
      <c r="B63" s="1670"/>
      <c r="C63" s="1671"/>
      <c r="D63" s="197" t="s">
        <v>600</v>
      </c>
      <c r="E63" s="562" t="s">
        <v>456</v>
      </c>
      <c r="F63" s="579">
        <v>0.1</v>
      </c>
      <c r="G63" s="235"/>
      <c r="H63" s="235"/>
      <c r="I63" s="580">
        <v>1</v>
      </c>
      <c r="J63" s="582"/>
      <c r="K63" s="235"/>
      <c r="L63" s="235"/>
      <c r="M63" s="581"/>
      <c r="N63" s="582"/>
      <c r="O63" s="581"/>
      <c r="P63" s="581"/>
      <c r="Q63" s="583"/>
      <c r="R63" s="583"/>
      <c r="S63" s="567">
        <v>1</v>
      </c>
      <c r="T63" s="481"/>
      <c r="U63" s="481"/>
    </row>
    <row r="64" spans="1:21" ht="31.2" x14ac:dyDescent="0.25">
      <c r="A64" s="1841" t="s">
        <v>868</v>
      </c>
      <c r="B64" s="1842"/>
      <c r="C64" s="1843"/>
      <c r="D64" s="1009" t="s">
        <v>459</v>
      </c>
      <c r="E64" s="584" t="s">
        <v>869</v>
      </c>
      <c r="F64" s="1831">
        <v>0.1</v>
      </c>
      <c r="G64" s="1823"/>
      <c r="H64" s="1844"/>
      <c r="I64" s="1844"/>
      <c r="J64" s="1833">
        <v>1</v>
      </c>
      <c r="K64" s="1823"/>
      <c r="L64" s="1823"/>
      <c r="M64" s="1823"/>
      <c r="N64" s="1839"/>
      <c r="O64" s="1844"/>
      <c r="P64" s="1844"/>
      <c r="Q64" s="1825"/>
      <c r="R64" s="1825"/>
      <c r="S64" s="1818">
        <v>1</v>
      </c>
      <c r="T64" s="1666"/>
      <c r="U64" s="1391"/>
    </row>
    <row r="65" spans="1:21" ht="31.2" x14ac:dyDescent="0.25">
      <c r="A65" s="1827" t="s">
        <v>870</v>
      </c>
      <c r="B65" s="990"/>
      <c r="C65" s="946"/>
      <c r="D65" s="1828"/>
      <c r="E65" s="585" t="s">
        <v>871</v>
      </c>
      <c r="F65" s="1832"/>
      <c r="G65" s="1824"/>
      <c r="H65" s="1845"/>
      <c r="I65" s="1845"/>
      <c r="J65" s="1834"/>
      <c r="K65" s="1824"/>
      <c r="L65" s="1824"/>
      <c r="M65" s="1824"/>
      <c r="N65" s="1840"/>
      <c r="O65" s="1845"/>
      <c r="P65" s="1845"/>
      <c r="Q65" s="1826"/>
      <c r="R65" s="1826"/>
      <c r="S65" s="1819"/>
      <c r="T65" s="1666"/>
      <c r="U65" s="1391"/>
    </row>
    <row r="66" spans="1:21" ht="31.2" x14ac:dyDescent="0.25">
      <c r="A66" s="1846" t="s">
        <v>872</v>
      </c>
      <c r="B66" s="1527"/>
      <c r="C66" s="1528"/>
      <c r="D66" s="1009" t="s">
        <v>873</v>
      </c>
      <c r="E66" s="584" t="s">
        <v>869</v>
      </c>
      <c r="F66" s="1831">
        <v>0.3</v>
      </c>
      <c r="G66" s="1823"/>
      <c r="H66" s="1823"/>
      <c r="I66" s="1825"/>
      <c r="J66" s="1833">
        <v>1</v>
      </c>
      <c r="K66" s="1825"/>
      <c r="L66" s="1825"/>
      <c r="M66" s="1825"/>
      <c r="N66" s="1839"/>
      <c r="O66" s="1844"/>
      <c r="P66" s="1844"/>
      <c r="Q66" s="1825"/>
      <c r="R66" s="1825"/>
      <c r="S66" s="1818">
        <v>1</v>
      </c>
      <c r="T66" s="1666"/>
      <c r="U66" s="1391"/>
    </row>
    <row r="67" spans="1:21" ht="31.2" x14ac:dyDescent="0.25">
      <c r="A67" s="1847"/>
      <c r="B67" s="958"/>
      <c r="C67" s="1517"/>
      <c r="D67" s="1828"/>
      <c r="E67" s="585" t="s">
        <v>871</v>
      </c>
      <c r="F67" s="1832"/>
      <c r="G67" s="1824"/>
      <c r="H67" s="1824"/>
      <c r="I67" s="1826"/>
      <c r="J67" s="1834"/>
      <c r="K67" s="1826"/>
      <c r="L67" s="1826"/>
      <c r="M67" s="1826"/>
      <c r="N67" s="1840"/>
      <c r="O67" s="1845"/>
      <c r="P67" s="1845"/>
      <c r="Q67" s="1826"/>
      <c r="R67" s="1826"/>
      <c r="S67" s="1819"/>
      <c r="T67" s="1666"/>
      <c r="U67" s="1391"/>
    </row>
    <row r="68" spans="1:21" ht="31.2" x14ac:dyDescent="0.3">
      <c r="A68" s="1669" t="s">
        <v>874</v>
      </c>
      <c r="B68" s="1670"/>
      <c r="C68" s="1671"/>
      <c r="D68" s="197" t="s">
        <v>875</v>
      </c>
      <c r="E68" s="562" t="s">
        <v>427</v>
      </c>
      <c r="F68" s="586">
        <v>0.05</v>
      </c>
      <c r="G68" s="582"/>
      <c r="H68" s="582"/>
      <c r="I68" s="582"/>
      <c r="J68" s="582"/>
      <c r="K68" s="583"/>
      <c r="L68" s="583"/>
      <c r="M68" s="580">
        <v>0.3</v>
      </c>
      <c r="N68" s="582"/>
      <c r="O68" s="235"/>
      <c r="P68" s="580">
        <v>0.3</v>
      </c>
      <c r="Q68" s="583"/>
      <c r="R68" s="580">
        <v>0.4</v>
      </c>
      <c r="S68" s="567">
        <v>1</v>
      </c>
      <c r="T68" s="481"/>
      <c r="U68" s="481"/>
    </row>
    <row r="69" spans="1:21" ht="15.6" x14ac:dyDescent="0.3">
      <c r="A69" s="1667" t="s">
        <v>111</v>
      </c>
      <c r="B69" s="1449"/>
      <c r="C69" s="1450"/>
      <c r="D69" s="569"/>
      <c r="E69" s="569"/>
      <c r="F69" s="570">
        <v>1</v>
      </c>
      <c r="G69" s="570">
        <v>0.5</v>
      </c>
      <c r="H69" s="570">
        <v>2</v>
      </c>
      <c r="I69" s="570">
        <v>1.5</v>
      </c>
      <c r="J69" s="570">
        <v>2</v>
      </c>
      <c r="K69" s="570">
        <v>0</v>
      </c>
      <c r="L69" s="570">
        <v>0</v>
      </c>
      <c r="M69" s="570">
        <v>0.3</v>
      </c>
      <c r="N69" s="570">
        <v>0</v>
      </c>
      <c r="O69" s="570">
        <v>0</v>
      </c>
      <c r="P69" s="570">
        <v>0.3</v>
      </c>
      <c r="Q69" s="570">
        <v>0</v>
      </c>
      <c r="R69" s="570">
        <v>0.4</v>
      </c>
      <c r="S69" s="571"/>
      <c r="T69" s="481"/>
      <c r="U69" s="481"/>
    </row>
    <row r="70" spans="1:21" ht="46.95" customHeight="1" x14ac:dyDescent="0.3">
      <c r="A70" s="1790" t="s">
        <v>876</v>
      </c>
      <c r="B70" s="1791"/>
      <c r="C70" s="1792"/>
      <c r="D70" s="559"/>
      <c r="E70" s="560"/>
      <c r="F70" s="560"/>
      <c r="G70" s="560"/>
      <c r="H70" s="560"/>
      <c r="I70" s="560"/>
      <c r="J70" s="560"/>
      <c r="K70" s="560"/>
      <c r="L70" s="560"/>
      <c r="M70" s="560"/>
      <c r="N70" s="560"/>
      <c r="O70" s="560"/>
      <c r="P70" s="560"/>
      <c r="Q70" s="560"/>
      <c r="R70" s="560"/>
      <c r="S70" s="561"/>
      <c r="T70" s="481"/>
      <c r="U70" s="481"/>
    </row>
    <row r="71" spans="1:21" ht="15.6" x14ac:dyDescent="0.3">
      <c r="A71" s="1669" t="s">
        <v>877</v>
      </c>
      <c r="B71" s="1670"/>
      <c r="C71" s="1671"/>
      <c r="D71" s="197" t="s">
        <v>481</v>
      </c>
      <c r="E71" s="562" t="s">
        <v>878</v>
      </c>
      <c r="F71" s="579">
        <v>0.1</v>
      </c>
      <c r="G71" s="580">
        <v>0.5</v>
      </c>
      <c r="H71" s="580">
        <v>0.5</v>
      </c>
      <c r="I71" s="581"/>
      <c r="J71" s="581"/>
      <c r="K71" s="581"/>
      <c r="L71" s="581"/>
      <c r="M71" s="581"/>
      <c r="N71" s="581"/>
      <c r="O71" s="581"/>
      <c r="P71" s="581"/>
      <c r="Q71" s="583"/>
      <c r="R71" s="583"/>
      <c r="S71" s="567">
        <v>1</v>
      </c>
      <c r="T71" s="481"/>
      <c r="U71" s="481"/>
    </row>
    <row r="72" spans="1:21" ht="15.6" customHeight="1" x14ac:dyDescent="0.3">
      <c r="A72" s="1672" t="s">
        <v>493</v>
      </c>
      <c r="B72" s="1673"/>
      <c r="C72" s="1674"/>
      <c r="D72" s="167" t="s">
        <v>467</v>
      </c>
      <c r="E72" s="562" t="s">
        <v>433</v>
      </c>
      <c r="F72" s="579">
        <v>0.1</v>
      </c>
      <c r="G72" s="235"/>
      <c r="H72" s="580">
        <v>0.5</v>
      </c>
      <c r="I72" s="580">
        <v>0.5</v>
      </c>
      <c r="J72" s="582"/>
      <c r="K72" s="235"/>
      <c r="L72" s="235"/>
      <c r="M72" s="581"/>
      <c r="N72" s="581"/>
      <c r="O72" s="581"/>
      <c r="P72" s="581"/>
      <c r="Q72" s="583"/>
      <c r="R72" s="583"/>
      <c r="S72" s="567">
        <v>1</v>
      </c>
      <c r="T72" s="481"/>
      <c r="U72" s="481"/>
    </row>
    <row r="73" spans="1:21" ht="15.6" x14ac:dyDescent="0.3">
      <c r="A73" s="1669" t="s">
        <v>879</v>
      </c>
      <c r="B73" s="1670"/>
      <c r="C73" s="1671"/>
      <c r="D73" s="197" t="s">
        <v>429</v>
      </c>
      <c r="E73" s="562" t="s">
        <v>880</v>
      </c>
      <c r="F73" s="579">
        <v>0.2</v>
      </c>
      <c r="G73" s="235"/>
      <c r="H73" s="235"/>
      <c r="I73" s="580">
        <v>0.5</v>
      </c>
      <c r="J73" s="580">
        <v>0.5</v>
      </c>
      <c r="K73" s="235"/>
      <c r="L73" s="235"/>
      <c r="M73" s="581"/>
      <c r="N73" s="581"/>
      <c r="O73" s="581"/>
      <c r="P73" s="581"/>
      <c r="Q73" s="583"/>
      <c r="R73" s="583"/>
      <c r="S73" s="567">
        <v>1</v>
      </c>
      <c r="T73" s="481"/>
      <c r="U73" s="481"/>
    </row>
    <row r="74" spans="1:21" ht="15.6" customHeight="1" x14ac:dyDescent="0.3">
      <c r="A74" s="1672" t="s">
        <v>881</v>
      </c>
      <c r="B74" s="1673"/>
      <c r="C74" s="1674"/>
      <c r="D74" s="197" t="s">
        <v>513</v>
      </c>
      <c r="E74" s="562" t="s">
        <v>433</v>
      </c>
      <c r="F74" s="586">
        <v>0.3</v>
      </c>
      <c r="G74" s="581"/>
      <c r="H74" s="235"/>
      <c r="I74" s="580">
        <v>0.5</v>
      </c>
      <c r="J74" s="580">
        <v>0.5</v>
      </c>
      <c r="K74" s="235"/>
      <c r="L74" s="235"/>
      <c r="M74" s="581"/>
      <c r="N74" s="581"/>
      <c r="O74" s="235"/>
      <c r="P74" s="235"/>
      <c r="Q74" s="583"/>
      <c r="R74" s="583"/>
      <c r="S74" s="567">
        <v>1</v>
      </c>
      <c r="T74" s="481"/>
      <c r="U74" s="481"/>
    </row>
    <row r="75" spans="1:21" ht="15.6" x14ac:dyDescent="0.3">
      <c r="A75" s="1669" t="s">
        <v>882</v>
      </c>
      <c r="B75" s="1670"/>
      <c r="C75" s="1671"/>
      <c r="D75" s="167" t="s">
        <v>883</v>
      </c>
      <c r="E75" s="562" t="s">
        <v>433</v>
      </c>
      <c r="F75" s="586">
        <v>0.2</v>
      </c>
      <c r="G75" s="587"/>
      <c r="H75" s="587"/>
      <c r="I75" s="580">
        <v>0.1</v>
      </c>
      <c r="J75" s="580">
        <v>0.1</v>
      </c>
      <c r="K75" s="580">
        <v>0.1</v>
      </c>
      <c r="L75" s="580">
        <v>0.1</v>
      </c>
      <c r="M75" s="580">
        <v>0.15</v>
      </c>
      <c r="N75" s="580">
        <v>0.15</v>
      </c>
      <c r="O75" s="580">
        <v>0.15</v>
      </c>
      <c r="P75" s="580">
        <v>0.15</v>
      </c>
      <c r="Q75" s="583"/>
      <c r="R75" s="583"/>
      <c r="S75" s="567">
        <v>1</v>
      </c>
      <c r="T75" s="481"/>
      <c r="U75" s="481"/>
    </row>
    <row r="76" spans="1:21" ht="31.2" x14ac:dyDescent="0.3">
      <c r="A76" s="1672" t="s">
        <v>884</v>
      </c>
      <c r="B76" s="1673"/>
      <c r="C76" s="1674"/>
      <c r="D76" s="167" t="s">
        <v>875</v>
      </c>
      <c r="E76" s="562" t="s">
        <v>433</v>
      </c>
      <c r="F76" s="586">
        <v>0.1</v>
      </c>
      <c r="G76" s="587"/>
      <c r="H76" s="587"/>
      <c r="I76" s="587"/>
      <c r="J76" s="582"/>
      <c r="K76" s="235"/>
      <c r="L76" s="235"/>
      <c r="M76" s="581"/>
      <c r="N76" s="581"/>
      <c r="O76" s="581"/>
      <c r="P76" s="581"/>
      <c r="Q76" s="580">
        <v>1</v>
      </c>
      <c r="R76" s="583"/>
      <c r="S76" s="567">
        <v>1</v>
      </c>
      <c r="T76" s="481"/>
      <c r="U76" s="481"/>
    </row>
    <row r="77" spans="1:21" ht="15.6" x14ac:dyDescent="0.3">
      <c r="A77" s="1667" t="s">
        <v>111</v>
      </c>
      <c r="B77" s="1449"/>
      <c r="C77" s="1450"/>
      <c r="D77" s="569"/>
      <c r="E77" s="569"/>
      <c r="F77" s="570">
        <v>1</v>
      </c>
      <c r="G77" s="570">
        <v>0.5</v>
      </c>
      <c r="H77" s="570">
        <v>1</v>
      </c>
      <c r="I77" s="570">
        <v>1.6</v>
      </c>
      <c r="J77" s="570">
        <v>1.1000000000000001</v>
      </c>
      <c r="K77" s="570">
        <v>0.1</v>
      </c>
      <c r="L77" s="570">
        <v>0.1</v>
      </c>
      <c r="M77" s="570">
        <v>0.15</v>
      </c>
      <c r="N77" s="570">
        <v>0.15</v>
      </c>
      <c r="O77" s="570">
        <v>0.15</v>
      </c>
      <c r="P77" s="570">
        <v>0.15</v>
      </c>
      <c r="Q77" s="570">
        <v>1</v>
      </c>
      <c r="R77" s="570">
        <v>0</v>
      </c>
      <c r="S77" s="571"/>
      <c r="T77" s="481"/>
      <c r="U77" s="481"/>
    </row>
    <row r="78" spans="1:21" ht="15.6" x14ac:dyDescent="0.3">
      <c r="A78" s="1812" t="s">
        <v>885</v>
      </c>
      <c r="B78" s="1813"/>
      <c r="C78" s="1814"/>
      <c r="D78" s="575"/>
      <c r="E78" s="575"/>
      <c r="F78" s="576"/>
      <c r="G78" s="577"/>
      <c r="H78" s="577"/>
      <c r="I78" s="577"/>
      <c r="J78" s="577"/>
      <c r="K78" s="577"/>
      <c r="L78" s="577"/>
      <c r="M78" s="577"/>
      <c r="N78" s="577"/>
      <c r="O78" s="577"/>
      <c r="P78" s="577"/>
      <c r="Q78" s="577"/>
      <c r="R78" s="577"/>
      <c r="S78" s="578"/>
      <c r="T78" s="481"/>
      <c r="U78" s="481"/>
    </row>
    <row r="79" spans="1:21" ht="15.6" customHeight="1" x14ac:dyDescent="0.3">
      <c r="A79" s="1787" t="s">
        <v>831</v>
      </c>
      <c r="B79" s="1788"/>
      <c r="C79" s="1789"/>
      <c r="D79" s="556"/>
      <c r="E79" s="557"/>
      <c r="F79" s="557"/>
      <c r="G79" s="557"/>
      <c r="H79" s="557"/>
      <c r="I79" s="557"/>
      <c r="J79" s="557"/>
      <c r="K79" s="557"/>
      <c r="L79" s="557"/>
      <c r="M79" s="557"/>
      <c r="N79" s="557"/>
      <c r="O79" s="557"/>
      <c r="P79" s="557"/>
      <c r="Q79" s="557"/>
      <c r="R79" s="557"/>
      <c r="S79" s="558"/>
      <c r="T79" s="481"/>
      <c r="U79" s="481"/>
    </row>
    <row r="80" spans="1:21" ht="15.6" x14ac:dyDescent="0.3">
      <c r="A80" s="1669" t="s">
        <v>886</v>
      </c>
      <c r="B80" s="1670"/>
      <c r="C80" s="1671"/>
      <c r="D80" s="197" t="s">
        <v>887</v>
      </c>
      <c r="E80" s="562" t="s">
        <v>433</v>
      </c>
      <c r="F80" s="579">
        <v>0.15</v>
      </c>
      <c r="G80" s="580">
        <v>0.5</v>
      </c>
      <c r="H80" s="580">
        <v>0.5</v>
      </c>
      <c r="I80" s="581"/>
      <c r="J80" s="581"/>
      <c r="K80" s="581"/>
      <c r="L80" s="581"/>
      <c r="M80" s="581"/>
      <c r="N80" s="581"/>
      <c r="O80" s="581"/>
      <c r="P80" s="581"/>
      <c r="Q80" s="583"/>
      <c r="R80" s="583"/>
      <c r="S80" s="567">
        <v>1</v>
      </c>
      <c r="T80" s="481"/>
      <c r="U80" s="481"/>
    </row>
    <row r="81" spans="1:21" ht="15.6" x14ac:dyDescent="0.25">
      <c r="A81" s="1841" t="s">
        <v>888</v>
      </c>
      <c r="B81" s="1842"/>
      <c r="C81" s="1843"/>
      <c r="D81" s="1009" t="s">
        <v>500</v>
      </c>
      <c r="E81" s="584" t="s">
        <v>866</v>
      </c>
      <c r="F81" s="1835">
        <v>0.15</v>
      </c>
      <c r="G81" s="1833">
        <v>0.5</v>
      </c>
      <c r="H81" s="1833">
        <v>0.5</v>
      </c>
      <c r="I81" s="1837"/>
      <c r="J81" s="1839"/>
      <c r="K81" s="1823"/>
      <c r="L81" s="1823"/>
      <c r="M81" s="1823"/>
      <c r="N81" s="1823"/>
      <c r="O81" s="1823"/>
      <c r="P81" s="1823"/>
      <c r="Q81" s="1825"/>
      <c r="R81" s="1825"/>
      <c r="S81" s="1818">
        <v>1</v>
      </c>
      <c r="T81" s="1666"/>
      <c r="U81" s="1391"/>
    </row>
    <row r="82" spans="1:21" ht="15.6" x14ac:dyDescent="0.25">
      <c r="A82" s="1827"/>
      <c r="B82" s="990"/>
      <c r="C82" s="946"/>
      <c r="D82" s="1828"/>
      <c r="E82" s="585" t="s">
        <v>889</v>
      </c>
      <c r="F82" s="1836"/>
      <c r="G82" s="1834"/>
      <c r="H82" s="1834"/>
      <c r="I82" s="1838"/>
      <c r="J82" s="1840"/>
      <c r="K82" s="1824"/>
      <c r="L82" s="1824"/>
      <c r="M82" s="1824"/>
      <c r="N82" s="1824"/>
      <c r="O82" s="1824"/>
      <c r="P82" s="1824"/>
      <c r="Q82" s="1826"/>
      <c r="R82" s="1826"/>
      <c r="S82" s="1819"/>
      <c r="T82" s="1666"/>
      <c r="U82" s="1391"/>
    </row>
    <row r="83" spans="1:21" ht="15.6" x14ac:dyDescent="0.25">
      <c r="A83" s="1846" t="s">
        <v>890</v>
      </c>
      <c r="B83" s="1527"/>
      <c r="C83" s="1528"/>
      <c r="D83" s="1009" t="s">
        <v>891</v>
      </c>
      <c r="E83" s="584" t="s">
        <v>866</v>
      </c>
      <c r="F83" s="1835">
        <v>0.3</v>
      </c>
      <c r="G83" s="1833">
        <v>0.5</v>
      </c>
      <c r="H83" s="1833">
        <v>0.5</v>
      </c>
      <c r="I83" s="1837"/>
      <c r="J83" s="1839"/>
      <c r="K83" s="1823"/>
      <c r="L83" s="1823"/>
      <c r="M83" s="1823"/>
      <c r="N83" s="1823"/>
      <c r="O83" s="1823"/>
      <c r="P83" s="1823"/>
      <c r="Q83" s="1825"/>
      <c r="R83" s="1825"/>
      <c r="S83" s="1818">
        <v>1</v>
      </c>
      <c r="T83" s="1666"/>
      <c r="U83" s="1391"/>
    </row>
    <row r="84" spans="1:21" ht="15.6" x14ac:dyDescent="0.25">
      <c r="A84" s="1847"/>
      <c r="B84" s="958"/>
      <c r="C84" s="1517"/>
      <c r="D84" s="1828"/>
      <c r="E84" s="585" t="s">
        <v>889</v>
      </c>
      <c r="F84" s="1836"/>
      <c r="G84" s="1834"/>
      <c r="H84" s="1834"/>
      <c r="I84" s="1838"/>
      <c r="J84" s="1840"/>
      <c r="K84" s="1824"/>
      <c r="L84" s="1824"/>
      <c r="M84" s="1824"/>
      <c r="N84" s="1824"/>
      <c r="O84" s="1824"/>
      <c r="P84" s="1824"/>
      <c r="Q84" s="1826"/>
      <c r="R84" s="1826"/>
      <c r="S84" s="1819"/>
      <c r="T84" s="1666"/>
      <c r="U84" s="1391"/>
    </row>
    <row r="85" spans="1:21" ht="15.6" x14ac:dyDescent="0.3">
      <c r="A85" s="1669" t="s">
        <v>892</v>
      </c>
      <c r="B85" s="1670"/>
      <c r="C85" s="1671"/>
      <c r="D85" s="197" t="s">
        <v>467</v>
      </c>
      <c r="E85" s="562" t="s">
        <v>433</v>
      </c>
      <c r="F85" s="579">
        <v>0.1</v>
      </c>
      <c r="G85" s="580">
        <v>0.5</v>
      </c>
      <c r="H85" s="580">
        <v>0.5</v>
      </c>
      <c r="I85" s="588"/>
      <c r="J85" s="582"/>
      <c r="K85" s="581"/>
      <c r="L85" s="581"/>
      <c r="M85" s="581"/>
      <c r="N85" s="582"/>
      <c r="O85" s="581"/>
      <c r="P85" s="581"/>
      <c r="Q85" s="583"/>
      <c r="R85" s="583"/>
      <c r="S85" s="567">
        <v>1</v>
      </c>
      <c r="T85" s="481"/>
      <c r="U85" s="481"/>
    </row>
    <row r="86" spans="1:21" ht="15.6" x14ac:dyDescent="0.3">
      <c r="A86" s="1669" t="s">
        <v>893</v>
      </c>
      <c r="B86" s="1670"/>
      <c r="C86" s="1671"/>
      <c r="D86" s="197" t="s">
        <v>467</v>
      </c>
      <c r="E86" s="562" t="s">
        <v>433</v>
      </c>
      <c r="F86" s="586">
        <v>0.1</v>
      </c>
      <c r="G86" s="581"/>
      <c r="H86" s="580">
        <v>0.5</v>
      </c>
      <c r="I86" s="580">
        <v>0.5</v>
      </c>
      <c r="J86" s="581"/>
      <c r="K86" s="581"/>
      <c r="L86" s="581"/>
      <c r="M86" s="581"/>
      <c r="N86" s="581"/>
      <c r="O86" s="581"/>
      <c r="P86" s="581"/>
      <c r="Q86" s="583"/>
      <c r="R86" s="583"/>
      <c r="S86" s="567">
        <v>1</v>
      </c>
      <c r="T86" s="481"/>
      <c r="U86" s="481"/>
    </row>
    <row r="87" spans="1:21" ht="15.6" x14ac:dyDescent="0.3">
      <c r="A87" s="1669" t="s">
        <v>894</v>
      </c>
      <c r="B87" s="1670"/>
      <c r="C87" s="1671"/>
      <c r="D87" s="197" t="s">
        <v>895</v>
      </c>
      <c r="E87" s="562" t="s">
        <v>896</v>
      </c>
      <c r="F87" s="586">
        <v>0.1</v>
      </c>
      <c r="G87" s="581"/>
      <c r="H87" s="581"/>
      <c r="I87" s="589"/>
      <c r="J87" s="580">
        <v>0.2</v>
      </c>
      <c r="K87" s="580">
        <v>0.1</v>
      </c>
      <c r="L87" s="580">
        <v>0.1</v>
      </c>
      <c r="M87" s="580">
        <v>0.1</v>
      </c>
      <c r="N87" s="580">
        <v>0.1</v>
      </c>
      <c r="O87" s="580">
        <v>0.1</v>
      </c>
      <c r="P87" s="580">
        <v>0.1</v>
      </c>
      <c r="Q87" s="580">
        <v>0.1</v>
      </c>
      <c r="R87" s="580">
        <v>0.1</v>
      </c>
      <c r="S87" s="567">
        <v>1</v>
      </c>
      <c r="T87" s="481"/>
      <c r="U87" s="481"/>
    </row>
    <row r="88" spans="1:21" ht="15.6" customHeight="1" x14ac:dyDescent="0.25">
      <c r="A88" s="1841" t="s">
        <v>897</v>
      </c>
      <c r="B88" s="1842"/>
      <c r="C88" s="1843"/>
      <c r="D88" s="1009" t="s">
        <v>459</v>
      </c>
      <c r="E88" s="1829" t="s">
        <v>898</v>
      </c>
      <c r="F88" s="1831">
        <v>0.1</v>
      </c>
      <c r="G88" s="1823"/>
      <c r="H88" s="1823"/>
      <c r="I88" s="1823"/>
      <c r="J88" s="1833">
        <v>0.2</v>
      </c>
      <c r="K88" s="1833">
        <v>0.1</v>
      </c>
      <c r="L88" s="1833">
        <v>0.1</v>
      </c>
      <c r="M88" s="1833">
        <v>0.1</v>
      </c>
      <c r="N88" s="1833">
        <v>0.1</v>
      </c>
      <c r="O88" s="1833">
        <v>0.1</v>
      </c>
      <c r="P88" s="1833">
        <v>0.1</v>
      </c>
      <c r="Q88" s="1833">
        <v>0.1</v>
      </c>
      <c r="R88" s="1833">
        <v>0.1</v>
      </c>
      <c r="S88" s="1818">
        <v>1</v>
      </c>
      <c r="T88" s="1666"/>
      <c r="U88" s="1391"/>
    </row>
    <row r="89" spans="1:21" ht="15.6" customHeight="1" x14ac:dyDescent="0.25">
      <c r="A89" s="1827" t="s">
        <v>899</v>
      </c>
      <c r="B89" s="990"/>
      <c r="C89" s="946"/>
      <c r="D89" s="1828"/>
      <c r="E89" s="1830"/>
      <c r="F89" s="1832"/>
      <c r="G89" s="1824"/>
      <c r="H89" s="1824"/>
      <c r="I89" s="1824"/>
      <c r="J89" s="1834"/>
      <c r="K89" s="1834"/>
      <c r="L89" s="1834"/>
      <c r="M89" s="1834"/>
      <c r="N89" s="1834"/>
      <c r="O89" s="1834"/>
      <c r="P89" s="1834"/>
      <c r="Q89" s="1834"/>
      <c r="R89" s="1834"/>
      <c r="S89" s="1819"/>
      <c r="T89" s="1666"/>
      <c r="U89" s="1391"/>
    </row>
    <row r="90" spans="1:21" ht="15.6" customHeight="1" x14ac:dyDescent="0.3">
      <c r="A90" s="1672" t="s">
        <v>900</v>
      </c>
      <c r="B90" s="1673"/>
      <c r="C90" s="1674"/>
      <c r="D90" s="167" t="s">
        <v>510</v>
      </c>
      <c r="E90" s="585"/>
      <c r="F90" s="587"/>
      <c r="G90" s="589"/>
      <c r="H90" s="589"/>
      <c r="I90" s="589"/>
      <c r="J90" s="589"/>
      <c r="K90" s="589"/>
      <c r="L90" s="580">
        <v>0.3</v>
      </c>
      <c r="M90" s="589"/>
      <c r="N90" s="589"/>
      <c r="O90" s="580">
        <v>0.35</v>
      </c>
      <c r="P90" s="589"/>
      <c r="Q90" s="589"/>
      <c r="R90" s="580">
        <v>0.35</v>
      </c>
      <c r="S90" s="567">
        <v>1</v>
      </c>
      <c r="T90" s="481"/>
      <c r="U90" s="481"/>
    </row>
    <row r="91" spans="1:21" ht="15.6" x14ac:dyDescent="0.3">
      <c r="A91" s="1667" t="s">
        <v>111</v>
      </c>
      <c r="B91" s="1449"/>
      <c r="C91" s="1450"/>
      <c r="D91" s="569"/>
      <c r="E91" s="569"/>
      <c r="F91" s="570">
        <v>1</v>
      </c>
      <c r="G91" s="570">
        <v>2</v>
      </c>
      <c r="H91" s="570">
        <v>2.5</v>
      </c>
      <c r="I91" s="570">
        <v>0.5</v>
      </c>
      <c r="J91" s="570">
        <v>0.4</v>
      </c>
      <c r="K91" s="570">
        <v>0.2</v>
      </c>
      <c r="L91" s="570">
        <v>0.2</v>
      </c>
      <c r="M91" s="570">
        <v>0.2</v>
      </c>
      <c r="N91" s="570">
        <v>0.2</v>
      </c>
      <c r="O91" s="570">
        <v>0.2</v>
      </c>
      <c r="P91" s="570">
        <v>0.2</v>
      </c>
      <c r="Q91" s="570">
        <v>0.2</v>
      </c>
      <c r="R91" s="570">
        <v>0.2</v>
      </c>
      <c r="S91" s="571"/>
      <c r="T91" s="481"/>
      <c r="U91" s="481"/>
    </row>
    <row r="92" spans="1:21" ht="15.6" x14ac:dyDescent="0.3">
      <c r="A92" s="1812" t="s">
        <v>901</v>
      </c>
      <c r="B92" s="1813"/>
      <c r="C92" s="1814"/>
      <c r="D92" s="575"/>
      <c r="E92" s="575"/>
      <c r="F92" s="576"/>
      <c r="G92" s="577"/>
      <c r="H92" s="577"/>
      <c r="I92" s="577"/>
      <c r="J92" s="577"/>
      <c r="K92" s="577"/>
      <c r="L92" s="577"/>
      <c r="M92" s="577"/>
      <c r="N92" s="577"/>
      <c r="O92" s="577"/>
      <c r="P92" s="577"/>
      <c r="Q92" s="577"/>
      <c r="R92" s="577"/>
      <c r="S92" s="578"/>
      <c r="T92" s="481"/>
      <c r="U92" s="481"/>
    </row>
    <row r="93" spans="1:21" ht="15.6" customHeight="1" x14ac:dyDescent="0.3">
      <c r="A93" s="1787" t="s">
        <v>833</v>
      </c>
      <c r="B93" s="1788"/>
      <c r="C93" s="1789"/>
      <c r="D93" s="556"/>
      <c r="E93" s="557"/>
      <c r="F93" s="557"/>
      <c r="G93" s="557"/>
      <c r="H93" s="557"/>
      <c r="I93" s="557"/>
      <c r="J93" s="557"/>
      <c r="K93" s="557"/>
      <c r="L93" s="557"/>
      <c r="M93" s="557"/>
      <c r="N93" s="557"/>
      <c r="O93" s="557"/>
      <c r="P93" s="557"/>
      <c r="Q93" s="557"/>
      <c r="R93" s="557"/>
      <c r="S93" s="558"/>
      <c r="T93" s="481"/>
      <c r="U93" s="481"/>
    </row>
    <row r="94" spans="1:21" ht="15.6" x14ac:dyDescent="0.3">
      <c r="A94" s="1815" t="s">
        <v>902</v>
      </c>
      <c r="B94" s="1816"/>
      <c r="C94" s="1817"/>
      <c r="D94" s="197" t="s">
        <v>903</v>
      </c>
      <c r="E94" s="235" t="s">
        <v>904</v>
      </c>
      <c r="F94" s="236">
        <v>0.1</v>
      </c>
      <c r="G94" s="590">
        <v>0.1</v>
      </c>
      <c r="H94" s="590">
        <v>0.1</v>
      </c>
      <c r="I94" s="590">
        <v>0.2</v>
      </c>
      <c r="J94" s="590">
        <v>0.2</v>
      </c>
      <c r="K94" s="590">
        <v>0.2</v>
      </c>
      <c r="L94" s="590">
        <v>0.2</v>
      </c>
      <c r="M94" s="591"/>
      <c r="N94" s="591"/>
      <c r="O94" s="591"/>
      <c r="P94" s="591"/>
      <c r="Q94" s="591"/>
      <c r="R94" s="592"/>
      <c r="S94" s="593">
        <v>1</v>
      </c>
      <c r="T94" s="481"/>
      <c r="U94" s="481"/>
    </row>
    <row r="95" spans="1:21" ht="15.6" customHeight="1" x14ac:dyDescent="0.3">
      <c r="A95" s="1820" t="s">
        <v>905</v>
      </c>
      <c r="B95" s="1821"/>
      <c r="C95" s="1822"/>
      <c r="D95" s="197" t="s">
        <v>481</v>
      </c>
      <c r="E95" s="235" t="s">
        <v>906</v>
      </c>
      <c r="F95" s="236">
        <v>0.1</v>
      </c>
      <c r="G95" s="591"/>
      <c r="H95" s="590">
        <v>0.1</v>
      </c>
      <c r="I95" s="590">
        <v>0.1</v>
      </c>
      <c r="J95" s="590">
        <v>0.2</v>
      </c>
      <c r="K95" s="590">
        <v>0.2</v>
      </c>
      <c r="L95" s="590">
        <v>0.2</v>
      </c>
      <c r="M95" s="590">
        <v>0.2</v>
      </c>
      <c r="N95" s="591"/>
      <c r="O95" s="591"/>
      <c r="P95" s="591"/>
      <c r="Q95" s="591"/>
      <c r="R95" s="592"/>
      <c r="S95" s="593">
        <v>1</v>
      </c>
      <c r="T95" s="481"/>
      <c r="U95" s="481"/>
    </row>
    <row r="96" spans="1:21" ht="15.6" x14ac:dyDescent="0.3">
      <c r="A96" s="1815" t="s">
        <v>907</v>
      </c>
      <c r="B96" s="1816"/>
      <c r="C96" s="1817"/>
      <c r="D96" s="197" t="s">
        <v>908</v>
      </c>
      <c r="E96" s="235" t="s">
        <v>422</v>
      </c>
      <c r="F96" s="236">
        <v>0.15</v>
      </c>
      <c r="G96" s="591"/>
      <c r="H96" s="594"/>
      <c r="I96" s="594"/>
      <c r="J96" s="590">
        <v>0.1</v>
      </c>
      <c r="K96" s="590">
        <v>0.1</v>
      </c>
      <c r="L96" s="590">
        <v>0.1</v>
      </c>
      <c r="M96" s="590">
        <v>0.1</v>
      </c>
      <c r="N96" s="590">
        <v>0.1</v>
      </c>
      <c r="O96" s="590">
        <v>0.1</v>
      </c>
      <c r="P96" s="590">
        <v>0.2</v>
      </c>
      <c r="Q96" s="590">
        <v>0.2</v>
      </c>
      <c r="R96" s="592"/>
      <c r="S96" s="593">
        <v>1</v>
      </c>
      <c r="T96" s="481"/>
      <c r="U96" s="481"/>
    </row>
    <row r="97" spans="1:21" ht="15.6" x14ac:dyDescent="0.3">
      <c r="A97" s="1815" t="s">
        <v>892</v>
      </c>
      <c r="B97" s="1816"/>
      <c r="C97" s="1817"/>
      <c r="D97" s="197" t="s">
        <v>467</v>
      </c>
      <c r="E97" s="562" t="s">
        <v>433</v>
      </c>
      <c r="F97" s="236">
        <v>0.1</v>
      </c>
      <c r="G97" s="581"/>
      <c r="H97" s="581"/>
      <c r="I97" s="594"/>
      <c r="J97" s="594"/>
      <c r="K97" s="590">
        <v>0.1</v>
      </c>
      <c r="L97" s="590">
        <v>0.1</v>
      </c>
      <c r="M97" s="590">
        <v>0.1</v>
      </c>
      <c r="N97" s="590">
        <v>0.1</v>
      </c>
      <c r="O97" s="590">
        <v>0.2</v>
      </c>
      <c r="P97" s="590">
        <v>0.2</v>
      </c>
      <c r="Q97" s="590">
        <v>0.2</v>
      </c>
      <c r="R97" s="592"/>
      <c r="S97" s="593">
        <v>1</v>
      </c>
      <c r="T97" s="481"/>
      <c r="U97" s="481"/>
    </row>
    <row r="98" spans="1:21" ht="15.6" x14ac:dyDescent="0.3">
      <c r="A98" s="1815" t="s">
        <v>909</v>
      </c>
      <c r="B98" s="1816"/>
      <c r="C98" s="1817"/>
      <c r="D98" s="197" t="s">
        <v>467</v>
      </c>
      <c r="E98" s="562" t="s">
        <v>433</v>
      </c>
      <c r="F98" s="236">
        <v>0.1</v>
      </c>
      <c r="G98" s="581"/>
      <c r="H98" s="581"/>
      <c r="I98" s="595"/>
      <c r="J98" s="594"/>
      <c r="K98" s="594"/>
      <c r="L98" s="590">
        <v>0.1</v>
      </c>
      <c r="M98" s="590">
        <v>0.1</v>
      </c>
      <c r="N98" s="590">
        <v>0.2</v>
      </c>
      <c r="O98" s="590">
        <v>0.2</v>
      </c>
      <c r="P98" s="590">
        <v>0.2</v>
      </c>
      <c r="Q98" s="590">
        <v>0.2</v>
      </c>
      <c r="R98" s="592"/>
      <c r="S98" s="593">
        <v>1</v>
      </c>
      <c r="T98" s="481"/>
      <c r="U98" s="481"/>
    </row>
    <row r="99" spans="1:21" ht="15.6" x14ac:dyDescent="0.3">
      <c r="A99" s="1815" t="s">
        <v>910</v>
      </c>
      <c r="B99" s="1816"/>
      <c r="C99" s="1817"/>
      <c r="D99" s="197" t="s">
        <v>911</v>
      </c>
      <c r="E99" s="596" t="s">
        <v>912</v>
      </c>
      <c r="F99" s="579">
        <v>0.35</v>
      </c>
      <c r="G99" s="581"/>
      <c r="H99" s="581"/>
      <c r="I99" s="595"/>
      <c r="J99" s="594"/>
      <c r="K99" s="594"/>
      <c r="L99" s="591"/>
      <c r="M99" s="590">
        <v>0.2</v>
      </c>
      <c r="N99" s="590">
        <v>0.2</v>
      </c>
      <c r="O99" s="590">
        <v>0.2</v>
      </c>
      <c r="P99" s="590">
        <v>0.2</v>
      </c>
      <c r="Q99" s="590">
        <v>0.2</v>
      </c>
      <c r="R99" s="592"/>
      <c r="S99" s="593">
        <v>1</v>
      </c>
      <c r="T99" s="481"/>
      <c r="U99" s="481"/>
    </row>
    <row r="100" spans="1:21" ht="15.6" x14ac:dyDescent="0.3">
      <c r="A100" s="1815" t="s">
        <v>913</v>
      </c>
      <c r="B100" s="1816"/>
      <c r="C100" s="1817"/>
      <c r="D100" s="197" t="s">
        <v>914</v>
      </c>
      <c r="E100" s="596" t="s">
        <v>912</v>
      </c>
      <c r="F100" s="579">
        <v>0.1</v>
      </c>
      <c r="G100" s="581"/>
      <c r="H100" s="581"/>
      <c r="I100" s="595"/>
      <c r="J100" s="595"/>
      <c r="K100" s="595"/>
      <c r="L100" s="594"/>
      <c r="M100" s="591"/>
      <c r="N100" s="590">
        <v>0.2</v>
      </c>
      <c r="O100" s="590">
        <v>0.2</v>
      </c>
      <c r="P100" s="590">
        <v>0.3</v>
      </c>
      <c r="Q100" s="590">
        <v>0.3</v>
      </c>
      <c r="R100" s="592"/>
      <c r="S100" s="593">
        <v>1</v>
      </c>
      <c r="T100" s="481"/>
      <c r="U100" s="481"/>
    </row>
    <row r="101" spans="1:21" ht="15.6" x14ac:dyDescent="0.3">
      <c r="A101" s="1667" t="s">
        <v>111</v>
      </c>
      <c r="B101" s="1449"/>
      <c r="C101" s="1450"/>
      <c r="D101" s="569"/>
      <c r="E101" s="569"/>
      <c r="F101" s="570">
        <v>1</v>
      </c>
      <c r="G101" s="570">
        <v>0.1</v>
      </c>
      <c r="H101" s="570">
        <v>0.2</v>
      </c>
      <c r="I101" s="570">
        <v>0.3</v>
      </c>
      <c r="J101" s="570">
        <v>0.5</v>
      </c>
      <c r="K101" s="570">
        <v>0.6</v>
      </c>
      <c r="L101" s="570">
        <v>0.7</v>
      </c>
      <c r="M101" s="570">
        <v>0.7</v>
      </c>
      <c r="N101" s="570">
        <v>0.8</v>
      </c>
      <c r="O101" s="570">
        <v>0.9</v>
      </c>
      <c r="P101" s="570">
        <v>1.1000000000000001</v>
      </c>
      <c r="Q101" s="570">
        <v>1.1000000000000001</v>
      </c>
      <c r="R101" s="570">
        <v>0</v>
      </c>
      <c r="S101" s="571"/>
      <c r="T101" s="481"/>
      <c r="U101" s="481"/>
    </row>
    <row r="102" spans="1:21" ht="15.6" x14ac:dyDescent="0.3">
      <c r="A102" s="1667" t="s">
        <v>118</v>
      </c>
      <c r="B102" s="1449"/>
      <c r="C102" s="1450"/>
      <c r="D102" s="524"/>
      <c r="E102" s="524"/>
      <c r="F102" s="523"/>
      <c r="G102" s="523"/>
      <c r="H102" s="523"/>
      <c r="I102" s="523"/>
      <c r="J102" s="523"/>
      <c r="K102" s="523"/>
      <c r="L102" s="523"/>
      <c r="M102" s="523"/>
      <c r="N102" s="523"/>
      <c r="O102" s="523"/>
      <c r="P102" s="523"/>
      <c r="Q102" s="523"/>
      <c r="R102" s="523"/>
      <c r="S102" s="572"/>
      <c r="T102" s="481"/>
      <c r="U102" s="481"/>
    </row>
    <row r="103" spans="1:21" ht="15.6" x14ac:dyDescent="0.3">
      <c r="A103" s="1668"/>
      <c r="B103" s="1437"/>
      <c r="C103" s="1437"/>
      <c r="D103" s="481"/>
      <c r="E103" s="481"/>
      <c r="F103" s="481"/>
      <c r="G103" s="1393"/>
      <c r="H103" s="1393"/>
      <c r="I103" s="1393"/>
      <c r="J103" s="1393"/>
      <c r="K103" s="1393"/>
      <c r="L103" s="1393"/>
      <c r="M103" s="1393"/>
      <c r="N103" s="1393"/>
      <c r="O103" s="1393"/>
      <c r="P103" s="1393"/>
      <c r="Q103" s="1393"/>
      <c r="R103" s="1393"/>
      <c r="S103" s="553"/>
      <c r="T103" s="481"/>
      <c r="U103" s="481"/>
    </row>
    <row r="104" spans="1:21" ht="18" x14ac:dyDescent="0.35">
      <c r="A104" s="1808" t="s">
        <v>120</v>
      </c>
      <c r="B104" s="1418"/>
      <c r="C104" s="481"/>
      <c r="D104" s="481"/>
      <c r="E104" s="481"/>
      <c r="F104" s="481"/>
      <c r="G104" s="1406"/>
      <c r="H104" s="1406"/>
      <c r="I104" s="1406"/>
      <c r="J104" s="1406"/>
      <c r="K104" s="1406"/>
      <c r="L104" s="1406"/>
      <c r="M104" s="1406"/>
      <c r="N104" s="1406"/>
      <c r="O104" s="1406"/>
      <c r="P104" s="1406"/>
      <c r="Q104" s="1406"/>
      <c r="R104" s="1406"/>
      <c r="S104" s="553"/>
      <c r="T104" s="481"/>
      <c r="U104" s="481"/>
    </row>
    <row r="105" spans="1:21" ht="15.6" x14ac:dyDescent="0.25">
      <c r="A105" s="1800" t="s">
        <v>121</v>
      </c>
      <c r="B105" s="1408"/>
      <c r="C105" s="511" t="s">
        <v>693</v>
      </c>
      <c r="D105" s="1411" t="s">
        <v>123</v>
      </c>
      <c r="E105" s="1412"/>
      <c r="F105" s="1411" t="s">
        <v>124</v>
      </c>
      <c r="G105" s="1412"/>
      <c r="H105" s="1411" t="s">
        <v>125</v>
      </c>
      <c r="I105" s="1415"/>
      <c r="J105" s="1415"/>
      <c r="K105" s="1415"/>
      <c r="L105" s="1415"/>
      <c r="M105" s="1415"/>
      <c r="N105" s="1415"/>
      <c r="O105" s="1415"/>
      <c r="P105" s="1415"/>
      <c r="Q105" s="1415"/>
      <c r="R105" s="1415"/>
      <c r="S105" s="1415"/>
      <c r="T105" s="1391"/>
      <c r="U105" s="1391"/>
    </row>
    <row r="106" spans="1:21" ht="15.6" x14ac:dyDescent="0.25">
      <c r="A106" s="1801"/>
      <c r="B106" s="1410"/>
      <c r="C106" s="513" t="s">
        <v>694</v>
      </c>
      <c r="D106" s="1413"/>
      <c r="E106" s="1414"/>
      <c r="F106" s="1413"/>
      <c r="G106" s="1414"/>
      <c r="H106" s="1413"/>
      <c r="I106" s="1416"/>
      <c r="J106" s="1416"/>
      <c r="K106" s="1416"/>
      <c r="L106" s="1416"/>
      <c r="M106" s="1416"/>
      <c r="N106" s="1416"/>
      <c r="O106" s="1416"/>
      <c r="P106" s="1416"/>
      <c r="Q106" s="1416"/>
      <c r="R106" s="1416"/>
      <c r="S106" s="1416"/>
      <c r="T106" s="1391"/>
      <c r="U106" s="1391"/>
    </row>
    <row r="107" spans="1:21" ht="46.8" x14ac:dyDescent="0.3">
      <c r="A107" s="1809" t="s">
        <v>915</v>
      </c>
      <c r="B107" s="1810"/>
      <c r="C107" s="597" t="s">
        <v>916</v>
      </c>
      <c r="D107" s="1493"/>
      <c r="E107" s="1494"/>
      <c r="F107" s="1493"/>
      <c r="G107" s="1494"/>
      <c r="H107" s="1493"/>
      <c r="I107" s="1495"/>
      <c r="J107" s="1495"/>
      <c r="K107" s="1495"/>
      <c r="L107" s="1495"/>
      <c r="M107" s="1495"/>
      <c r="N107" s="1495"/>
      <c r="O107" s="1495"/>
      <c r="P107" s="1495"/>
      <c r="Q107" s="1495"/>
      <c r="R107" s="1495"/>
      <c r="S107" s="1495"/>
      <c r="T107" s="481"/>
      <c r="U107" s="481"/>
    </row>
    <row r="108" spans="1:21" ht="15.6" customHeight="1" x14ac:dyDescent="0.25">
      <c r="A108" s="1802" t="s">
        <v>917</v>
      </c>
      <c r="B108" s="1803"/>
      <c r="C108" s="598" t="s">
        <v>918</v>
      </c>
      <c r="D108" s="1400" t="s">
        <v>623</v>
      </c>
      <c r="E108" s="1401"/>
      <c r="F108" s="1400" t="s">
        <v>623</v>
      </c>
      <c r="G108" s="1401"/>
      <c r="H108" s="1400" t="s">
        <v>623</v>
      </c>
      <c r="I108" s="1402"/>
      <c r="J108" s="1402"/>
      <c r="K108" s="1402"/>
      <c r="L108" s="1402"/>
      <c r="M108" s="1402"/>
      <c r="N108" s="1402"/>
      <c r="O108" s="1402"/>
      <c r="P108" s="1402"/>
      <c r="Q108" s="1402"/>
      <c r="R108" s="1402"/>
      <c r="S108" s="1402"/>
      <c r="T108" s="1391"/>
      <c r="U108" s="1391"/>
    </row>
    <row r="109" spans="1:21" ht="15.6" customHeight="1" x14ac:dyDescent="0.25">
      <c r="A109" s="1811" t="s">
        <v>139</v>
      </c>
      <c r="B109" s="1772"/>
      <c r="C109" s="599" t="s">
        <v>919</v>
      </c>
      <c r="D109" s="1400"/>
      <c r="E109" s="1401"/>
      <c r="F109" s="1400"/>
      <c r="G109" s="1401"/>
      <c r="H109" s="1400"/>
      <c r="I109" s="1402"/>
      <c r="J109" s="1402"/>
      <c r="K109" s="1402"/>
      <c r="L109" s="1402"/>
      <c r="M109" s="1402"/>
      <c r="N109" s="1402"/>
      <c r="O109" s="1402"/>
      <c r="P109" s="1402"/>
      <c r="Q109" s="1402"/>
      <c r="R109" s="1402"/>
      <c r="S109" s="1402"/>
      <c r="T109" s="1391"/>
      <c r="U109" s="1391"/>
    </row>
    <row r="110" spans="1:21" ht="15.6" x14ac:dyDescent="0.3">
      <c r="A110" s="1437"/>
      <c r="B110" s="1437"/>
      <c r="C110" s="1437"/>
      <c r="D110" s="481"/>
      <c r="E110" s="481"/>
      <c r="F110" s="481"/>
      <c r="G110" s="1391"/>
      <c r="H110" s="1391"/>
      <c r="I110" s="1391"/>
      <c r="J110" s="1391"/>
      <c r="K110" s="1391"/>
      <c r="L110" s="1391"/>
      <c r="M110" s="1391"/>
      <c r="N110" s="1391"/>
      <c r="O110" s="1391"/>
      <c r="P110" s="1391"/>
      <c r="Q110" s="1391"/>
      <c r="R110" s="1391"/>
      <c r="S110" s="1391"/>
      <c r="T110" s="1391"/>
      <c r="U110" s="481"/>
    </row>
    <row r="111" spans="1:21" ht="15.6" x14ac:dyDescent="0.3">
      <c r="A111" s="1392"/>
      <c r="B111" s="1392"/>
      <c r="C111" s="1392"/>
      <c r="D111" s="481"/>
      <c r="E111" s="481"/>
      <c r="F111" s="481"/>
      <c r="G111" s="1391"/>
      <c r="H111" s="1391"/>
      <c r="I111" s="1391"/>
      <c r="J111" s="1391"/>
      <c r="K111" s="1391"/>
      <c r="L111" s="1391"/>
      <c r="M111" s="1391"/>
      <c r="N111" s="1391"/>
      <c r="O111" s="1391"/>
      <c r="P111" s="1391"/>
      <c r="Q111" s="1391"/>
      <c r="R111" s="1391"/>
      <c r="S111" s="1391"/>
      <c r="T111" s="1391"/>
      <c r="U111" s="481"/>
    </row>
    <row r="112" spans="1:21" ht="15.6" x14ac:dyDescent="0.3">
      <c r="A112" s="1392"/>
      <c r="B112" s="1392"/>
      <c r="C112" s="1392"/>
      <c r="D112" s="481"/>
      <c r="E112" s="481"/>
      <c r="F112" s="481"/>
      <c r="G112" s="1391"/>
      <c r="H112" s="1391"/>
      <c r="I112" s="1391"/>
      <c r="J112" s="1391"/>
      <c r="K112" s="1391"/>
      <c r="L112" s="1391"/>
      <c r="M112" s="1391"/>
      <c r="N112" s="1391"/>
      <c r="O112" s="1391"/>
      <c r="P112" s="1391"/>
      <c r="Q112" s="1391"/>
      <c r="R112" s="1391"/>
      <c r="S112" s="1391"/>
      <c r="T112" s="1391"/>
      <c r="U112" s="481"/>
    </row>
    <row r="113" spans="1:21" ht="15.6" x14ac:dyDescent="0.3">
      <c r="A113" s="1392"/>
      <c r="B113" s="1392"/>
      <c r="C113" s="1392"/>
      <c r="D113" s="481"/>
      <c r="E113" s="481"/>
      <c r="F113" s="481"/>
      <c r="G113" s="1391"/>
      <c r="H113" s="1391"/>
      <c r="I113" s="1391"/>
      <c r="J113" s="1391"/>
      <c r="K113" s="1391"/>
      <c r="L113" s="1391"/>
      <c r="M113" s="1391"/>
      <c r="N113" s="1391"/>
      <c r="O113" s="1391"/>
      <c r="P113" s="1391"/>
      <c r="Q113" s="1391"/>
      <c r="R113" s="1391"/>
      <c r="S113" s="1391"/>
      <c r="T113" s="1391"/>
      <c r="U113" s="481"/>
    </row>
    <row r="114" spans="1:21" ht="15.6" x14ac:dyDescent="0.3">
      <c r="A114" s="1392"/>
      <c r="B114" s="1392"/>
      <c r="C114" s="1392"/>
      <c r="D114" s="481"/>
      <c r="E114" s="481"/>
      <c r="F114" s="481"/>
      <c r="G114" s="1391"/>
      <c r="H114" s="1391"/>
      <c r="I114" s="1391"/>
      <c r="J114" s="1391"/>
      <c r="K114" s="1391"/>
      <c r="L114" s="1391"/>
      <c r="M114" s="1391"/>
      <c r="N114" s="1391"/>
      <c r="O114" s="1391"/>
      <c r="P114" s="1391"/>
      <c r="Q114" s="1391"/>
      <c r="R114" s="1391"/>
      <c r="S114" s="1391"/>
      <c r="T114" s="1391"/>
      <c r="U114" s="481"/>
    </row>
    <row r="115" spans="1:21" ht="15.6" x14ac:dyDescent="0.3">
      <c r="A115" s="1392"/>
      <c r="B115" s="1392"/>
      <c r="C115" s="1392"/>
      <c r="D115" s="481"/>
      <c r="E115" s="481"/>
      <c r="F115" s="481"/>
      <c r="G115" s="1391"/>
      <c r="H115" s="1391"/>
      <c r="I115" s="1391"/>
      <c r="J115" s="1391"/>
      <c r="K115" s="1391"/>
      <c r="L115" s="1391"/>
      <c r="M115" s="1391"/>
      <c r="N115" s="1391"/>
      <c r="O115" s="1391"/>
      <c r="P115" s="1391"/>
      <c r="Q115" s="1391"/>
      <c r="R115" s="1391"/>
      <c r="S115" s="1391"/>
      <c r="T115" s="1391"/>
      <c r="U115" s="481"/>
    </row>
    <row r="116" spans="1:21" ht="15.6" x14ac:dyDescent="0.3">
      <c r="A116" s="1392"/>
      <c r="B116" s="1392"/>
      <c r="C116" s="1392"/>
      <c r="D116" s="481"/>
      <c r="E116" s="481"/>
      <c r="F116" s="481"/>
      <c r="G116" s="1391"/>
      <c r="H116" s="1391"/>
      <c r="I116" s="1391"/>
      <c r="J116" s="1391"/>
      <c r="K116" s="1391"/>
      <c r="L116" s="1391"/>
      <c r="M116" s="1391"/>
      <c r="N116" s="1391"/>
      <c r="O116" s="1391"/>
      <c r="P116" s="1391"/>
      <c r="Q116" s="1391"/>
      <c r="R116" s="1391"/>
      <c r="S116" s="1391"/>
      <c r="T116" s="1391"/>
      <c r="U116" s="481"/>
    </row>
    <row r="117" spans="1:21" ht="15.6" x14ac:dyDescent="0.3">
      <c r="A117" s="1392"/>
      <c r="B117" s="1392"/>
      <c r="C117" s="1392"/>
      <c r="D117" s="481"/>
      <c r="E117" s="481"/>
      <c r="F117" s="481"/>
      <c r="G117" s="1391"/>
      <c r="H117" s="1391"/>
      <c r="I117" s="1391"/>
      <c r="J117" s="1391"/>
      <c r="K117" s="1391"/>
      <c r="L117" s="1391"/>
      <c r="M117" s="1391"/>
      <c r="N117" s="1391"/>
      <c r="O117" s="1391"/>
      <c r="P117" s="1391"/>
      <c r="Q117" s="1391"/>
      <c r="R117" s="1391"/>
      <c r="S117" s="1391"/>
      <c r="T117" s="1391"/>
      <c r="U117" s="481"/>
    </row>
    <row r="118" spans="1:21" ht="15.6" x14ac:dyDescent="0.3">
      <c r="A118" s="1392"/>
      <c r="B118" s="1392"/>
      <c r="C118" s="1392"/>
      <c r="D118" s="481"/>
      <c r="E118" s="481"/>
      <c r="F118" s="481"/>
      <c r="G118" s="1391"/>
      <c r="H118" s="1391"/>
      <c r="I118" s="1391"/>
      <c r="J118" s="1391"/>
      <c r="K118" s="1391"/>
      <c r="L118" s="1391"/>
      <c r="M118" s="1391"/>
      <c r="N118" s="1391"/>
      <c r="O118" s="1391"/>
      <c r="P118" s="1391"/>
      <c r="Q118" s="1391"/>
      <c r="R118" s="1391"/>
      <c r="S118" s="1391"/>
      <c r="T118" s="1391"/>
      <c r="U118" s="481"/>
    </row>
    <row r="119" spans="1:21" ht="15.6" x14ac:dyDescent="0.3">
      <c r="A119" s="1392"/>
      <c r="B119" s="1392"/>
      <c r="C119" s="1392"/>
      <c r="D119" s="481"/>
      <c r="E119" s="481"/>
      <c r="F119" s="481"/>
      <c r="G119" s="1391"/>
      <c r="H119" s="1391"/>
      <c r="I119" s="1391"/>
      <c r="J119" s="1391"/>
      <c r="K119" s="1391"/>
      <c r="L119" s="1391"/>
      <c r="M119" s="1391"/>
      <c r="N119" s="1391"/>
      <c r="O119" s="1391"/>
      <c r="P119" s="1391"/>
      <c r="Q119" s="1391"/>
      <c r="R119" s="1391"/>
      <c r="S119" s="1391"/>
      <c r="T119" s="1391"/>
      <c r="U119" s="481"/>
    </row>
  </sheetData>
  <mergeCells count="428">
    <mergeCell ref="A76:C76"/>
    <mergeCell ref="A65:C65"/>
    <mergeCell ref="A68:C68"/>
    <mergeCell ref="A69:C69"/>
    <mergeCell ref="A70:C70"/>
    <mergeCell ref="A85:C85"/>
    <mergeCell ref="A86:C86"/>
    <mergeCell ref="A87:C87"/>
    <mergeCell ref="A88:C88"/>
    <mergeCell ref="A77:C77"/>
    <mergeCell ref="A78:C78"/>
    <mergeCell ref="A79:C79"/>
    <mergeCell ref="A80:C80"/>
    <mergeCell ref="A83:C84"/>
    <mergeCell ref="A59:C59"/>
    <mergeCell ref="A60:C60"/>
    <mergeCell ref="A61:C61"/>
    <mergeCell ref="A62:C62"/>
    <mergeCell ref="A63:C63"/>
    <mergeCell ref="A64:C64"/>
    <mergeCell ref="A57:C57"/>
    <mergeCell ref="A58:C58"/>
    <mergeCell ref="A71:C71"/>
    <mergeCell ref="K41:N41"/>
    <mergeCell ref="O41:S41"/>
    <mergeCell ref="A42:B47"/>
    <mergeCell ref="C42:D43"/>
    <mergeCell ref="E42:F43"/>
    <mergeCell ref="G42:J47"/>
    <mergeCell ref="K42:N42"/>
    <mergeCell ref="K43:N43"/>
    <mergeCell ref="O42:S43"/>
    <mergeCell ref="C46:D46"/>
    <mergeCell ref="C47:D47"/>
    <mergeCell ref="E46:F47"/>
    <mergeCell ref="K46:N46"/>
    <mergeCell ref="K47:N47"/>
    <mergeCell ref="A41:B41"/>
    <mergeCell ref="C41:D41"/>
    <mergeCell ref="E41:F41"/>
    <mergeCell ref="O46:S47"/>
    <mergeCell ref="G41:J41"/>
    <mergeCell ref="K33:N33"/>
    <mergeCell ref="O33:S33"/>
    <mergeCell ref="K30:N30"/>
    <mergeCell ref="O30:S30"/>
    <mergeCell ref="K31:N31"/>
    <mergeCell ref="O31:S31"/>
    <mergeCell ref="K28:N28"/>
    <mergeCell ref="O28:S28"/>
    <mergeCell ref="K29:N29"/>
    <mergeCell ref="O29:S29"/>
    <mergeCell ref="G22:J22"/>
    <mergeCell ref="K22:N22"/>
    <mergeCell ref="O22:S22"/>
    <mergeCell ref="A23:F23"/>
    <mergeCell ref="G23:J23"/>
    <mergeCell ref="K23:N23"/>
    <mergeCell ref="O23:S23"/>
    <mergeCell ref="G27:J27"/>
    <mergeCell ref="K27:N27"/>
    <mergeCell ref="O27:S27"/>
    <mergeCell ref="A24:F24"/>
    <mergeCell ref="G24:J24"/>
    <mergeCell ref="K24:N24"/>
    <mergeCell ref="O24:S24"/>
    <mergeCell ref="A25:F25"/>
    <mergeCell ref="G25:J25"/>
    <mergeCell ref="K25:N25"/>
    <mergeCell ref="O25:S25"/>
    <mergeCell ref="B22:C22"/>
    <mergeCell ref="A26:F26"/>
    <mergeCell ref="G26:J26"/>
    <mergeCell ref="K26:N26"/>
    <mergeCell ref="O26:S26"/>
    <mergeCell ref="A27:F27"/>
    <mergeCell ref="B5:S5"/>
    <mergeCell ref="B6:S6"/>
    <mergeCell ref="C7:S7"/>
    <mergeCell ref="C8:S8"/>
    <mergeCell ref="B1:S1"/>
    <mergeCell ref="B2:S2"/>
    <mergeCell ref="B3:E3"/>
    <mergeCell ref="F3:G3"/>
    <mergeCell ref="H3:S3"/>
    <mergeCell ref="B4:E4"/>
    <mergeCell ref="F4:G4"/>
    <mergeCell ref="H4:S4"/>
    <mergeCell ref="G28:J28"/>
    <mergeCell ref="A28:F28"/>
    <mergeCell ref="A29:F29"/>
    <mergeCell ref="G29:J29"/>
    <mergeCell ref="A30:F30"/>
    <mergeCell ref="G30:J30"/>
    <mergeCell ref="A31:F31"/>
    <mergeCell ref="G31:J31"/>
    <mergeCell ref="A33:B33"/>
    <mergeCell ref="C33:D33"/>
    <mergeCell ref="E33:F33"/>
    <mergeCell ref="G33:J33"/>
    <mergeCell ref="B40:C40"/>
    <mergeCell ref="G40:H40"/>
    <mergeCell ref="I40:J40"/>
    <mergeCell ref="K40:L40"/>
    <mergeCell ref="M40:N40"/>
    <mergeCell ref="O40:P40"/>
    <mergeCell ref="Q40:R40"/>
    <mergeCell ref="K36:N36"/>
    <mergeCell ref="O36:S36"/>
    <mergeCell ref="K37:N37"/>
    <mergeCell ref="O37:S37"/>
    <mergeCell ref="C36:D36"/>
    <mergeCell ref="E36:F36"/>
    <mergeCell ref="C37:D37"/>
    <mergeCell ref="E37:F37"/>
    <mergeCell ref="A34:B39"/>
    <mergeCell ref="C34:D35"/>
    <mergeCell ref="E34:F35"/>
    <mergeCell ref="G34:J39"/>
    <mergeCell ref="A55:C56"/>
    <mergeCell ref="D55:D56"/>
    <mergeCell ref="F55:F56"/>
    <mergeCell ref="G55:S55"/>
    <mergeCell ref="A54:B54"/>
    <mergeCell ref="B53:C53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7:A8"/>
    <mergeCell ref="B9:S9"/>
    <mergeCell ref="A10:A11"/>
    <mergeCell ref="A12:A21"/>
    <mergeCell ref="B12:F17"/>
    <mergeCell ref="G12:I12"/>
    <mergeCell ref="G16:I16"/>
    <mergeCell ref="G17:I17"/>
    <mergeCell ref="G18:I18"/>
    <mergeCell ref="G19:I19"/>
    <mergeCell ref="G20:I20"/>
    <mergeCell ref="G21:I21"/>
    <mergeCell ref="J12:S12"/>
    <mergeCell ref="J16:S16"/>
    <mergeCell ref="J17:S17"/>
    <mergeCell ref="B10:S10"/>
    <mergeCell ref="B11:S11"/>
    <mergeCell ref="J13:S13"/>
    <mergeCell ref="J14:S14"/>
    <mergeCell ref="G13:I13"/>
    <mergeCell ref="G14:I14"/>
    <mergeCell ref="G15:I15"/>
    <mergeCell ref="J15:S15"/>
    <mergeCell ref="T12:T17"/>
    <mergeCell ref="U12:U17"/>
    <mergeCell ref="B18:F19"/>
    <mergeCell ref="J18:S18"/>
    <mergeCell ref="J19:S19"/>
    <mergeCell ref="T18:T19"/>
    <mergeCell ref="U18:U19"/>
    <mergeCell ref="B20:F21"/>
    <mergeCell ref="J20:S20"/>
    <mergeCell ref="J21:S21"/>
    <mergeCell ref="T20:T21"/>
    <mergeCell ref="U20:U21"/>
    <mergeCell ref="T34:T35"/>
    <mergeCell ref="U34:U35"/>
    <mergeCell ref="C38:D38"/>
    <mergeCell ref="C39:D39"/>
    <mergeCell ref="E38:F39"/>
    <mergeCell ref="K38:N38"/>
    <mergeCell ref="K39:N39"/>
    <mergeCell ref="O38:S39"/>
    <mergeCell ref="T38:T39"/>
    <mergeCell ref="U38:U39"/>
    <mergeCell ref="O34:S35"/>
    <mergeCell ref="K34:N34"/>
    <mergeCell ref="K35:N35"/>
    <mergeCell ref="T42:T43"/>
    <mergeCell ref="U42:U43"/>
    <mergeCell ref="C44:D44"/>
    <mergeCell ref="E44:F44"/>
    <mergeCell ref="K44:N44"/>
    <mergeCell ref="O44:S44"/>
    <mergeCell ref="C45:D45"/>
    <mergeCell ref="E45:F45"/>
    <mergeCell ref="K45:N45"/>
    <mergeCell ref="O45:S45"/>
    <mergeCell ref="T46:T47"/>
    <mergeCell ref="U46:U47"/>
    <mergeCell ref="A48:B48"/>
    <mergeCell ref="A49:B52"/>
    <mergeCell ref="C49:E49"/>
    <mergeCell ref="F49:G49"/>
    <mergeCell ref="F50:G50"/>
    <mergeCell ref="F51:G51"/>
    <mergeCell ref="F52:G52"/>
    <mergeCell ref="H49:S49"/>
    <mergeCell ref="C50:E50"/>
    <mergeCell ref="H50:S50"/>
    <mergeCell ref="C51:E51"/>
    <mergeCell ref="H51:S51"/>
    <mergeCell ref="C52:E52"/>
    <mergeCell ref="H52:S52"/>
    <mergeCell ref="D64:D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O65"/>
    <mergeCell ref="P64:P65"/>
    <mergeCell ref="Q64:Q65"/>
    <mergeCell ref="R64:R65"/>
    <mergeCell ref="S64:S65"/>
    <mergeCell ref="T64:T65"/>
    <mergeCell ref="U64:U65"/>
    <mergeCell ref="A66:C67"/>
    <mergeCell ref="D66:D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O67"/>
    <mergeCell ref="P66:P67"/>
    <mergeCell ref="Q66:Q67"/>
    <mergeCell ref="R66:R67"/>
    <mergeCell ref="S66:S67"/>
    <mergeCell ref="T66:T67"/>
    <mergeCell ref="U66:U67"/>
    <mergeCell ref="A81:C82"/>
    <mergeCell ref="D81:D82"/>
    <mergeCell ref="F81:F82"/>
    <mergeCell ref="G81:G82"/>
    <mergeCell ref="H81:H82"/>
    <mergeCell ref="I81:I82"/>
    <mergeCell ref="J81:J82"/>
    <mergeCell ref="K81:K82"/>
    <mergeCell ref="L81:L82"/>
    <mergeCell ref="M81:M82"/>
    <mergeCell ref="N81:N82"/>
    <mergeCell ref="O81:O82"/>
    <mergeCell ref="P81:P82"/>
    <mergeCell ref="Q81:Q82"/>
    <mergeCell ref="R81:R82"/>
    <mergeCell ref="S81:S82"/>
    <mergeCell ref="T81:T82"/>
    <mergeCell ref="U81:U82"/>
    <mergeCell ref="A72:C72"/>
    <mergeCell ref="A73:C73"/>
    <mergeCell ref="A74:C74"/>
    <mergeCell ref="A75:C75"/>
    <mergeCell ref="D83:D84"/>
    <mergeCell ref="F83:F84"/>
    <mergeCell ref="G83:G84"/>
    <mergeCell ref="H83:H84"/>
    <mergeCell ref="I83:I84"/>
    <mergeCell ref="J83:J84"/>
    <mergeCell ref="K83:K84"/>
    <mergeCell ref="L83:L84"/>
    <mergeCell ref="M83:M84"/>
    <mergeCell ref="N83:N84"/>
    <mergeCell ref="O83:O84"/>
    <mergeCell ref="P83:P84"/>
    <mergeCell ref="Q83:Q84"/>
    <mergeCell ref="R83:R84"/>
    <mergeCell ref="S83:S84"/>
    <mergeCell ref="T83:T84"/>
    <mergeCell ref="U83:U84"/>
    <mergeCell ref="A89:C89"/>
    <mergeCell ref="D88:D89"/>
    <mergeCell ref="E88:E89"/>
    <mergeCell ref="F88:F89"/>
    <mergeCell ref="G88:G89"/>
    <mergeCell ref="H88:H89"/>
    <mergeCell ref="I88:I89"/>
    <mergeCell ref="J88:J89"/>
    <mergeCell ref="K88:K89"/>
    <mergeCell ref="L88:L89"/>
    <mergeCell ref="M88:M89"/>
    <mergeCell ref="N88:N89"/>
    <mergeCell ref="O88:O89"/>
    <mergeCell ref="P88:P89"/>
    <mergeCell ref="Q88:Q89"/>
    <mergeCell ref="R88:R89"/>
    <mergeCell ref="T88:T89"/>
    <mergeCell ref="U88:U89"/>
    <mergeCell ref="A90:C90"/>
    <mergeCell ref="A91:C91"/>
    <mergeCell ref="A92:C92"/>
    <mergeCell ref="A103:C103"/>
    <mergeCell ref="G103:H103"/>
    <mergeCell ref="I103:J103"/>
    <mergeCell ref="K103:L103"/>
    <mergeCell ref="M103:N103"/>
    <mergeCell ref="O103:P103"/>
    <mergeCell ref="Q103:R103"/>
    <mergeCell ref="A93:C93"/>
    <mergeCell ref="A94:C94"/>
    <mergeCell ref="S88:S89"/>
    <mergeCell ref="A101:C101"/>
    <mergeCell ref="A102:C102"/>
    <mergeCell ref="A95:C95"/>
    <mergeCell ref="A96:C96"/>
    <mergeCell ref="A97:C97"/>
    <mergeCell ref="A98:C98"/>
    <mergeCell ref="A99:C99"/>
    <mergeCell ref="A100:C100"/>
    <mergeCell ref="A104:B104"/>
    <mergeCell ref="G104:H104"/>
    <mergeCell ref="I104:J104"/>
    <mergeCell ref="K104:L104"/>
    <mergeCell ref="M104:N104"/>
    <mergeCell ref="O104:P104"/>
    <mergeCell ref="Q104:R104"/>
    <mergeCell ref="A105:B106"/>
    <mergeCell ref="D105:E106"/>
    <mergeCell ref="F105:G106"/>
    <mergeCell ref="H105:S106"/>
    <mergeCell ref="T105:T106"/>
    <mergeCell ref="U105:U106"/>
    <mergeCell ref="A107:B107"/>
    <mergeCell ref="D107:E107"/>
    <mergeCell ref="F107:G107"/>
    <mergeCell ref="H107:S107"/>
    <mergeCell ref="A108:B108"/>
    <mergeCell ref="A109:B109"/>
    <mergeCell ref="D108:E109"/>
    <mergeCell ref="F108:G109"/>
    <mergeCell ref="H108:S109"/>
    <mergeCell ref="T108:T109"/>
    <mergeCell ref="U108:U109"/>
    <mergeCell ref="A110:C110"/>
    <mergeCell ref="G110:H110"/>
    <mergeCell ref="I110:J110"/>
    <mergeCell ref="K110:L110"/>
    <mergeCell ref="M110:N110"/>
    <mergeCell ref="O110:P110"/>
    <mergeCell ref="Q110:R110"/>
    <mergeCell ref="S110:T110"/>
    <mergeCell ref="A111:C111"/>
    <mergeCell ref="G111:H111"/>
    <mergeCell ref="I111:J111"/>
    <mergeCell ref="K111:L111"/>
    <mergeCell ref="M111:N111"/>
    <mergeCell ref="O111:P111"/>
    <mergeCell ref="Q111:R111"/>
    <mergeCell ref="S111:T111"/>
    <mergeCell ref="A112:C112"/>
    <mergeCell ref="G112:H112"/>
    <mergeCell ref="I112:J112"/>
    <mergeCell ref="K112:L112"/>
    <mergeCell ref="M112:N112"/>
    <mergeCell ref="O112:P112"/>
    <mergeCell ref="Q112:R112"/>
    <mergeCell ref="S112:T112"/>
    <mergeCell ref="A113:C113"/>
    <mergeCell ref="G113:H113"/>
    <mergeCell ref="I113:J113"/>
    <mergeCell ref="K113:L113"/>
    <mergeCell ref="M113:N113"/>
    <mergeCell ref="O113:P113"/>
    <mergeCell ref="Q113:R113"/>
    <mergeCell ref="S113:T113"/>
    <mergeCell ref="A114:C114"/>
    <mergeCell ref="G114:H114"/>
    <mergeCell ref="I114:J114"/>
    <mergeCell ref="K114:L114"/>
    <mergeCell ref="M114:N114"/>
    <mergeCell ref="O114:P114"/>
    <mergeCell ref="Q114:R114"/>
    <mergeCell ref="S114:T114"/>
    <mergeCell ref="A115:C115"/>
    <mergeCell ref="G115:H115"/>
    <mergeCell ref="I115:J115"/>
    <mergeCell ref="K115:L115"/>
    <mergeCell ref="M115:N115"/>
    <mergeCell ref="O115:P115"/>
    <mergeCell ref="Q115:R115"/>
    <mergeCell ref="S115:T115"/>
    <mergeCell ref="A116:C116"/>
    <mergeCell ref="G116:H116"/>
    <mergeCell ref="I116:J116"/>
    <mergeCell ref="K116:L116"/>
    <mergeCell ref="M116:N116"/>
    <mergeCell ref="O116:P116"/>
    <mergeCell ref="Q116:R116"/>
    <mergeCell ref="S116:T116"/>
    <mergeCell ref="A117:C117"/>
    <mergeCell ref="G117:H117"/>
    <mergeCell ref="I117:J117"/>
    <mergeCell ref="K117:L117"/>
    <mergeCell ref="M117:N117"/>
    <mergeCell ref="O117:P117"/>
    <mergeCell ref="Q117:R117"/>
    <mergeCell ref="S117:T117"/>
    <mergeCell ref="A118:C118"/>
    <mergeCell ref="G118:H118"/>
    <mergeCell ref="I118:J118"/>
    <mergeCell ref="K118:L118"/>
    <mergeCell ref="M118:N118"/>
    <mergeCell ref="O118:P118"/>
    <mergeCell ref="Q118:R118"/>
    <mergeCell ref="S118:T118"/>
    <mergeCell ref="A119:C119"/>
    <mergeCell ref="G119:H119"/>
    <mergeCell ref="I119:J119"/>
    <mergeCell ref="K119:L119"/>
    <mergeCell ref="M119:N119"/>
    <mergeCell ref="O119:P119"/>
    <mergeCell ref="Q119:R119"/>
    <mergeCell ref="S119:T119"/>
  </mergeCells>
  <printOptions horizontalCentered="1"/>
  <pageMargins left="0" right="0" top="0.74803149606299213" bottom="0.74803149606299213" header="0.31496062992125984" footer="0.31496062992125984"/>
  <pageSetup paperSize="9" scale="65" fitToHeight="0" orientation="portrait" horizontalDpi="1200" verticalDpi="1200" r:id="rId1"/>
  <headerFooter>
    <oddHeader>&amp;C&amp;"TH SarabunPSK,ธรรมดา"&amp;12แผนวิสาหกิจระยะ 5 ปี ปีบัญชี 2567-2571 (ทบทวนครั้งที่ 1) และแผนปฏิบัติการ ธ.ก.ส. ปีบัญชี 2568</oddHeader>
    <oddFooter>&amp;L&amp;"TH SarabunPSK,ธรรมดา"&amp;12เอกสารใช้เฉพาะภายใน ธ.ก.ส. เท่านั้น&amp;C&amp;"TH SarabunPSK,ธรรมดา"&amp;12&amp;A</oddFooter>
  </headerFooter>
  <colBreaks count="1" manualBreakCount="1">
    <brk id="1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U74"/>
  <sheetViews>
    <sheetView showGridLines="0" topLeftCell="B1" zoomScale="70" zoomScaleNormal="70" zoomScaleSheetLayoutView="110" zoomScalePageLayoutView="136" workbookViewId="0">
      <selection activeCell="B10" sqref="B10:S10"/>
    </sheetView>
  </sheetViews>
  <sheetFormatPr defaultColWidth="8.59765625" defaultRowHeight="15.6" x14ac:dyDescent="0.3"/>
  <cols>
    <col min="1" max="1" width="19.69921875" style="469" customWidth="1"/>
    <col min="2" max="2" width="3.19921875" style="469" customWidth="1"/>
    <col min="3" max="3" width="22.09765625" style="469" customWidth="1"/>
    <col min="4" max="4" width="19.09765625" style="469" customWidth="1"/>
    <col min="5" max="5" width="11.19921875" style="469" customWidth="1"/>
    <col min="6" max="6" width="7.59765625" style="469" customWidth="1"/>
    <col min="7" max="19" width="4.19921875" style="469" customWidth="1"/>
    <col min="20" max="16384" width="8.59765625" style="469"/>
  </cols>
  <sheetData>
    <row r="1" spans="1:21" ht="15.6" customHeight="1" x14ac:dyDescent="0.35">
      <c r="A1" s="480" t="s">
        <v>351</v>
      </c>
      <c r="B1" s="1386" t="s">
        <v>920</v>
      </c>
      <c r="C1" s="1553"/>
      <c r="D1" s="1553"/>
      <c r="E1" s="1553"/>
      <c r="F1" s="1553"/>
      <c r="G1" s="1553"/>
      <c r="H1" s="1553"/>
      <c r="I1" s="1553"/>
      <c r="J1" s="1553"/>
      <c r="K1" s="1553"/>
      <c r="L1" s="1553"/>
      <c r="M1" s="1553"/>
      <c r="N1" s="1553"/>
      <c r="O1" s="1553"/>
      <c r="P1" s="1553"/>
      <c r="Q1" s="1553"/>
      <c r="R1" s="1553"/>
      <c r="S1" s="1553"/>
      <c r="T1" s="481"/>
      <c r="U1" s="481"/>
    </row>
    <row r="2" spans="1:21" ht="15.6" customHeight="1" x14ac:dyDescent="0.3">
      <c r="A2" s="482" t="s">
        <v>61</v>
      </c>
      <c r="B2" s="1549" t="s">
        <v>625</v>
      </c>
      <c r="C2" s="1550"/>
      <c r="D2" s="1550"/>
      <c r="E2" s="1550"/>
      <c r="F2" s="1550"/>
      <c r="G2" s="1550"/>
      <c r="H2" s="1550"/>
      <c r="I2" s="1550"/>
      <c r="J2" s="1550"/>
      <c r="K2" s="1550"/>
      <c r="L2" s="1550"/>
      <c r="M2" s="1550"/>
      <c r="N2" s="1550"/>
      <c r="O2" s="1550"/>
      <c r="P2" s="1550"/>
      <c r="Q2" s="1550"/>
      <c r="R2" s="1550"/>
      <c r="S2" s="1550"/>
      <c r="T2" s="481"/>
      <c r="U2" s="481"/>
    </row>
    <row r="3" spans="1:21" ht="15.6" customHeight="1" x14ac:dyDescent="0.3">
      <c r="A3" s="483" t="s">
        <v>63</v>
      </c>
      <c r="B3" s="1502" t="s">
        <v>656</v>
      </c>
      <c r="C3" s="1476"/>
      <c r="D3" s="1476"/>
      <c r="E3" s="1476"/>
      <c r="F3" s="1476" t="s">
        <v>65</v>
      </c>
      <c r="G3" s="1477"/>
      <c r="H3" s="1549" t="s">
        <v>657</v>
      </c>
      <c r="I3" s="1550"/>
      <c r="J3" s="1550"/>
      <c r="K3" s="1550"/>
      <c r="L3" s="1550"/>
      <c r="M3" s="1550"/>
      <c r="N3" s="1550"/>
      <c r="O3" s="1550"/>
      <c r="P3" s="1550"/>
      <c r="Q3" s="1550"/>
      <c r="R3" s="1550"/>
      <c r="S3" s="1550"/>
      <c r="T3" s="481"/>
      <c r="U3" s="481"/>
    </row>
    <row r="4" spans="1:21" ht="15.6" customHeight="1" x14ac:dyDescent="0.3">
      <c r="A4" s="486" t="s">
        <v>356</v>
      </c>
      <c r="B4" s="1554" t="s">
        <v>133</v>
      </c>
      <c r="C4" s="1555"/>
      <c r="D4" s="1555"/>
      <c r="E4" s="1555"/>
      <c r="F4" s="1555" t="s">
        <v>67</v>
      </c>
      <c r="G4" s="1555"/>
      <c r="H4" s="1556" t="s">
        <v>135</v>
      </c>
      <c r="I4" s="1556"/>
      <c r="J4" s="1556"/>
      <c r="K4" s="1556"/>
      <c r="L4" s="1556"/>
      <c r="M4" s="1556"/>
      <c r="N4" s="1556"/>
      <c r="O4" s="1556"/>
      <c r="P4" s="1556"/>
      <c r="Q4" s="1556"/>
      <c r="R4" s="1556"/>
      <c r="S4" s="1556"/>
      <c r="T4" s="481"/>
      <c r="U4" s="481"/>
    </row>
    <row r="5" spans="1:21" ht="15.6" customHeight="1" x14ac:dyDescent="0.3">
      <c r="A5" s="483" t="s">
        <v>69</v>
      </c>
      <c r="B5" s="1549" t="s">
        <v>136</v>
      </c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481"/>
      <c r="U5" s="481"/>
    </row>
    <row r="6" spans="1:21" ht="15.6" customHeight="1" x14ac:dyDescent="0.3">
      <c r="A6" s="483" t="s">
        <v>70</v>
      </c>
      <c r="B6" s="1549" t="s">
        <v>810</v>
      </c>
      <c r="C6" s="1550"/>
      <c r="D6" s="1550"/>
      <c r="E6" s="1550"/>
      <c r="F6" s="1550"/>
      <c r="G6" s="1550"/>
      <c r="H6" s="1550"/>
      <c r="I6" s="1550"/>
      <c r="J6" s="1550"/>
      <c r="K6" s="1550"/>
      <c r="L6" s="1550"/>
      <c r="M6" s="1550"/>
      <c r="N6" s="1550"/>
      <c r="O6" s="1550"/>
      <c r="P6" s="1550"/>
      <c r="Q6" s="1550"/>
      <c r="R6" s="1550"/>
      <c r="S6" s="1550"/>
      <c r="T6" s="481"/>
      <c r="U6" s="481"/>
    </row>
    <row r="7" spans="1:21" ht="15.6" customHeight="1" x14ac:dyDescent="0.3">
      <c r="A7" s="1545" t="s">
        <v>71</v>
      </c>
      <c r="B7" s="488">
        <v>1</v>
      </c>
      <c r="C7" s="1551" t="s">
        <v>811</v>
      </c>
      <c r="D7" s="1551"/>
      <c r="E7" s="1551"/>
      <c r="F7" s="1551"/>
      <c r="G7" s="1551"/>
      <c r="H7" s="1551"/>
      <c r="I7" s="1551"/>
      <c r="J7" s="1551"/>
      <c r="K7" s="1551"/>
      <c r="L7" s="1551"/>
      <c r="M7" s="1551"/>
      <c r="N7" s="1551"/>
      <c r="O7" s="1551"/>
      <c r="P7" s="1551"/>
      <c r="Q7" s="1551"/>
      <c r="R7" s="1551"/>
      <c r="S7" s="1551"/>
      <c r="T7" s="481"/>
      <c r="U7" s="481"/>
    </row>
    <row r="8" spans="1:21" ht="15.6" customHeight="1" x14ac:dyDescent="0.3">
      <c r="A8" s="1545"/>
      <c r="B8" s="488">
        <v>2</v>
      </c>
      <c r="C8" s="1551"/>
      <c r="D8" s="1551"/>
      <c r="E8" s="1551"/>
      <c r="F8" s="1551"/>
      <c r="G8" s="1551"/>
      <c r="H8" s="1551"/>
      <c r="I8" s="1551"/>
      <c r="J8" s="1551"/>
      <c r="K8" s="1551"/>
      <c r="L8" s="1551"/>
      <c r="M8" s="1551"/>
      <c r="N8" s="1551"/>
      <c r="O8" s="1551"/>
      <c r="P8" s="1551"/>
      <c r="Q8" s="1551"/>
      <c r="R8" s="1551"/>
      <c r="S8" s="1551"/>
      <c r="T8" s="481"/>
      <c r="U8" s="481"/>
    </row>
    <row r="9" spans="1:21" ht="15.6" customHeight="1" x14ac:dyDescent="0.3">
      <c r="A9" s="1545"/>
      <c r="B9" s="489">
        <v>3</v>
      </c>
      <c r="C9" s="1552"/>
      <c r="D9" s="1552"/>
      <c r="E9" s="1552"/>
      <c r="F9" s="1552"/>
      <c r="G9" s="1552"/>
      <c r="H9" s="1552"/>
      <c r="I9" s="1552"/>
      <c r="J9" s="1552"/>
      <c r="K9" s="1552"/>
      <c r="L9" s="1552"/>
      <c r="M9" s="1552"/>
      <c r="N9" s="1552"/>
      <c r="O9" s="1552"/>
      <c r="P9" s="1552"/>
      <c r="Q9" s="1552"/>
      <c r="R9" s="1552"/>
      <c r="S9" s="1552"/>
      <c r="T9" s="481"/>
      <c r="U9" s="481"/>
    </row>
    <row r="10" spans="1:21" ht="20.7" customHeight="1" x14ac:dyDescent="0.35">
      <c r="A10" s="490" t="s">
        <v>72</v>
      </c>
      <c r="B10" s="491"/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7"/>
      <c r="O10" s="1557"/>
      <c r="P10" s="1557"/>
      <c r="Q10" s="1557"/>
      <c r="R10" s="1557"/>
      <c r="S10" s="1557"/>
      <c r="T10" s="481"/>
      <c r="U10" s="481"/>
    </row>
    <row r="11" spans="1:21" ht="15.6" customHeight="1" x14ac:dyDescent="0.3">
      <c r="A11" s="1543" t="s">
        <v>73</v>
      </c>
      <c r="B11" s="1478" t="s">
        <v>921</v>
      </c>
      <c r="C11" s="1479"/>
      <c r="D11" s="1479"/>
      <c r="E11" s="1479"/>
      <c r="F11" s="1479"/>
      <c r="G11" s="1479"/>
      <c r="H11" s="1479"/>
      <c r="I11" s="1479"/>
      <c r="J11" s="1479"/>
      <c r="K11" s="1479"/>
      <c r="L11" s="1479"/>
      <c r="M11" s="1479"/>
      <c r="N11" s="1479"/>
      <c r="O11" s="1479"/>
      <c r="P11" s="1479"/>
      <c r="Q11" s="1479"/>
      <c r="R11" s="1479"/>
      <c r="S11" s="1479"/>
      <c r="T11" s="481" t="s">
        <v>137</v>
      </c>
      <c r="U11" s="481"/>
    </row>
    <row r="12" spans="1:21" ht="15.6" customHeight="1" x14ac:dyDescent="0.3">
      <c r="A12" s="1544"/>
      <c r="B12" s="1480"/>
      <c r="C12" s="1481"/>
      <c r="D12" s="1481"/>
      <c r="E12" s="1481"/>
      <c r="F12" s="1481"/>
      <c r="G12" s="1481"/>
      <c r="H12" s="1481"/>
      <c r="I12" s="1481"/>
      <c r="J12" s="1481"/>
      <c r="K12" s="1481"/>
      <c r="L12" s="1481"/>
      <c r="M12" s="1481"/>
      <c r="N12" s="1481"/>
      <c r="O12" s="1481"/>
      <c r="P12" s="1481"/>
      <c r="Q12" s="1481"/>
      <c r="R12" s="1481"/>
      <c r="S12" s="1481"/>
      <c r="T12" s="481"/>
      <c r="U12" s="481"/>
    </row>
    <row r="13" spans="1:21" ht="15.6" customHeight="1" x14ac:dyDescent="0.3">
      <c r="A13" s="1543" t="s">
        <v>74</v>
      </c>
      <c r="B13" s="1482" t="s">
        <v>922</v>
      </c>
      <c r="C13" s="1483"/>
      <c r="D13" s="493"/>
      <c r="E13" s="493"/>
      <c r="F13" s="493"/>
      <c r="G13" s="1484" t="s">
        <v>660</v>
      </c>
      <c r="H13" s="1471"/>
      <c r="I13" s="1472"/>
      <c r="J13" s="1482" t="s">
        <v>923</v>
      </c>
      <c r="K13" s="1483"/>
      <c r="L13" s="1483"/>
      <c r="M13" s="1483"/>
      <c r="N13" s="1483"/>
      <c r="O13" s="1483"/>
      <c r="P13" s="1483"/>
      <c r="Q13" s="1483"/>
      <c r="R13" s="1483"/>
      <c r="S13" s="1483"/>
      <c r="T13" s="481"/>
      <c r="U13" s="481"/>
    </row>
    <row r="14" spans="1:21" ht="15.6" customHeight="1" x14ac:dyDescent="0.3">
      <c r="A14" s="1545"/>
      <c r="B14" s="1639"/>
      <c r="C14" s="1640"/>
      <c r="D14" s="531"/>
      <c r="E14" s="531"/>
      <c r="F14" s="531"/>
      <c r="G14" s="1485" t="s">
        <v>663</v>
      </c>
      <c r="H14" s="1486"/>
      <c r="I14" s="1487"/>
      <c r="J14" s="1491"/>
      <c r="K14" s="1492"/>
      <c r="L14" s="1492"/>
      <c r="M14" s="1492"/>
      <c r="N14" s="1492"/>
      <c r="O14" s="1492"/>
      <c r="P14" s="1492"/>
      <c r="Q14" s="1492"/>
      <c r="R14" s="1492"/>
      <c r="S14" s="1492"/>
      <c r="T14" s="481"/>
      <c r="U14" s="481"/>
    </row>
    <row r="15" spans="1:21" ht="15.6" customHeight="1" x14ac:dyDescent="0.3">
      <c r="A15" s="1545"/>
      <c r="B15" s="1547"/>
      <c r="C15" s="1548"/>
      <c r="D15" s="532"/>
      <c r="E15" s="532"/>
      <c r="F15" s="532"/>
      <c r="G15" s="1488"/>
      <c r="H15" s="1489"/>
      <c r="I15" s="1490"/>
      <c r="J15" s="1546"/>
      <c r="K15" s="1505"/>
      <c r="L15" s="1505"/>
      <c r="M15" s="1505"/>
      <c r="N15" s="1505"/>
      <c r="O15" s="1505"/>
      <c r="P15" s="1505"/>
      <c r="Q15" s="1505"/>
      <c r="R15" s="1505"/>
      <c r="S15" s="1505"/>
      <c r="T15" s="481"/>
      <c r="U15" s="481"/>
    </row>
    <row r="16" spans="1:21" ht="15.6" customHeight="1" x14ac:dyDescent="0.3">
      <c r="A16" s="499" t="s">
        <v>76</v>
      </c>
      <c r="B16" s="1537"/>
      <c r="C16" s="1537"/>
      <c r="D16" s="481"/>
      <c r="E16" s="481"/>
      <c r="F16" s="481"/>
      <c r="G16" s="1448" t="s">
        <v>77</v>
      </c>
      <c r="H16" s="1449"/>
      <c r="I16" s="1449"/>
      <c r="J16" s="1450"/>
      <c r="K16" s="1448" t="s">
        <v>78</v>
      </c>
      <c r="L16" s="1449"/>
      <c r="M16" s="1449"/>
      <c r="N16" s="1450"/>
      <c r="O16" s="1448" t="s">
        <v>79</v>
      </c>
      <c r="P16" s="1449"/>
      <c r="Q16" s="1449"/>
      <c r="R16" s="1449"/>
      <c r="S16" s="1450"/>
      <c r="T16" s="481"/>
      <c r="U16" s="481"/>
    </row>
    <row r="17" spans="1:21" ht="15.6" customHeight="1" x14ac:dyDescent="0.3">
      <c r="A17" s="1526" t="s">
        <v>924</v>
      </c>
      <c r="B17" s="1527"/>
      <c r="C17" s="1527"/>
      <c r="D17" s="1527"/>
      <c r="E17" s="1527"/>
      <c r="F17" s="1528"/>
      <c r="G17" s="1529">
        <v>5000000</v>
      </c>
      <c r="H17" s="1530"/>
      <c r="I17" s="1530"/>
      <c r="J17" s="1531"/>
      <c r="K17" s="1532">
        <v>0</v>
      </c>
      <c r="L17" s="1533"/>
      <c r="M17" s="1533"/>
      <c r="N17" s="1534"/>
      <c r="O17" s="1535">
        <v>5000000</v>
      </c>
      <c r="P17" s="1536"/>
      <c r="Q17" s="1536"/>
      <c r="R17" s="1536"/>
      <c r="S17" s="1536"/>
      <c r="T17" s="481"/>
      <c r="U17" s="481"/>
    </row>
    <row r="18" spans="1:21" ht="15.6" customHeight="1" x14ac:dyDescent="0.3">
      <c r="A18" s="971"/>
      <c r="B18" s="1005"/>
      <c r="C18" s="1005"/>
      <c r="D18" s="1005"/>
      <c r="E18" s="1005"/>
      <c r="F18" s="972"/>
      <c r="G18" s="1538"/>
      <c r="H18" s="1539"/>
      <c r="I18" s="1539"/>
      <c r="J18" s="1540"/>
      <c r="K18" s="1514">
        <v>0</v>
      </c>
      <c r="L18" s="1515"/>
      <c r="M18" s="1515"/>
      <c r="N18" s="1541"/>
      <c r="O18" s="1542">
        <v>0</v>
      </c>
      <c r="P18" s="1516"/>
      <c r="Q18" s="1516"/>
      <c r="R18" s="1516"/>
      <c r="S18" s="1516"/>
      <c r="T18" s="481"/>
      <c r="U18" s="481"/>
    </row>
    <row r="19" spans="1:21" ht="15.6" customHeight="1" x14ac:dyDescent="0.3">
      <c r="A19" s="971"/>
      <c r="B19" s="1005"/>
      <c r="C19" s="1005"/>
      <c r="D19" s="1005"/>
      <c r="E19" s="1005"/>
      <c r="F19" s="972"/>
      <c r="G19" s="1511"/>
      <c r="H19" s="1512"/>
      <c r="I19" s="1512"/>
      <c r="J19" s="1513"/>
      <c r="K19" s="1514">
        <v>0</v>
      </c>
      <c r="L19" s="1515"/>
      <c r="M19" s="1515"/>
      <c r="N19" s="1515"/>
      <c r="O19" s="1516">
        <v>0</v>
      </c>
      <c r="P19" s="1516"/>
      <c r="Q19" s="1516"/>
      <c r="R19" s="1516"/>
      <c r="S19" s="1516"/>
      <c r="T19" s="481"/>
      <c r="U19" s="481"/>
    </row>
    <row r="20" spans="1:21" ht="16.2" customHeight="1" x14ac:dyDescent="0.3">
      <c r="A20" s="959"/>
      <c r="B20" s="958"/>
      <c r="C20" s="958"/>
      <c r="D20" s="958"/>
      <c r="E20" s="958"/>
      <c r="F20" s="1517"/>
      <c r="G20" s="1518"/>
      <c r="H20" s="1519"/>
      <c r="I20" s="1519"/>
      <c r="J20" s="1520"/>
      <c r="K20" s="1521">
        <v>0</v>
      </c>
      <c r="L20" s="1522"/>
      <c r="M20" s="1522"/>
      <c r="N20" s="1523"/>
      <c r="O20" s="1524">
        <v>0</v>
      </c>
      <c r="P20" s="1525"/>
      <c r="Q20" s="1525"/>
      <c r="R20" s="1525"/>
      <c r="S20" s="1525"/>
      <c r="T20" s="481"/>
      <c r="U20" s="481"/>
    </row>
    <row r="21" spans="1:21" ht="16.2" thickBot="1" x14ac:dyDescent="0.35">
      <c r="A21" s="1453" t="s">
        <v>80</v>
      </c>
      <c r="B21" s="1454"/>
      <c r="C21" s="1454"/>
      <c r="D21" s="1454"/>
      <c r="E21" s="1454"/>
      <c r="F21" s="1455"/>
      <c r="G21" s="1456">
        <v>5000000</v>
      </c>
      <c r="H21" s="1457"/>
      <c r="I21" s="1457"/>
      <c r="J21" s="1458"/>
      <c r="K21" s="1459">
        <v>0</v>
      </c>
      <c r="L21" s="1460"/>
      <c r="M21" s="1460"/>
      <c r="N21" s="1461"/>
      <c r="O21" s="1462">
        <v>5000000</v>
      </c>
      <c r="P21" s="1463"/>
      <c r="Q21" s="1463"/>
      <c r="R21" s="1463"/>
      <c r="S21" s="1463"/>
      <c r="T21" s="481"/>
      <c r="U21" s="481"/>
    </row>
    <row r="22" spans="1:21" ht="15.6" customHeight="1" thickTop="1" x14ac:dyDescent="0.3">
      <c r="A22" s="500"/>
      <c r="B22" s="501"/>
      <c r="C22" s="501"/>
      <c r="D22" s="501"/>
      <c r="E22" s="501"/>
      <c r="F22" s="501"/>
      <c r="G22" s="484"/>
      <c r="H22" s="484"/>
      <c r="I22" s="484"/>
      <c r="J22" s="484"/>
      <c r="K22" s="484"/>
      <c r="L22" s="484"/>
      <c r="M22" s="484"/>
      <c r="N22" s="484"/>
      <c r="O22" s="484"/>
      <c r="P22" s="484"/>
      <c r="Q22" s="484"/>
      <c r="R22" s="484"/>
      <c r="S22" s="485"/>
      <c r="T22" s="481"/>
      <c r="U22" s="481"/>
    </row>
    <row r="23" spans="1:21" ht="15.6" customHeight="1" x14ac:dyDescent="0.3">
      <c r="A23" s="1446" t="s">
        <v>81</v>
      </c>
      <c r="B23" s="1447"/>
      <c r="C23" s="1446" t="s">
        <v>82</v>
      </c>
      <c r="D23" s="1447"/>
      <c r="E23" s="1446" t="s">
        <v>83</v>
      </c>
      <c r="F23" s="1447"/>
      <c r="G23" s="1448" t="s">
        <v>81</v>
      </c>
      <c r="H23" s="1449"/>
      <c r="I23" s="1449"/>
      <c r="J23" s="1450"/>
      <c r="K23" s="1448" t="s">
        <v>82</v>
      </c>
      <c r="L23" s="1449"/>
      <c r="M23" s="1449"/>
      <c r="N23" s="1450"/>
      <c r="O23" s="1448" t="s">
        <v>83</v>
      </c>
      <c r="P23" s="1449"/>
      <c r="Q23" s="1449"/>
      <c r="R23" s="1449"/>
      <c r="S23" s="1450"/>
      <c r="T23" s="481"/>
      <c r="U23" s="481"/>
    </row>
    <row r="24" spans="1:21" ht="15.6" customHeight="1" x14ac:dyDescent="0.3">
      <c r="A24" s="1498" t="s">
        <v>84</v>
      </c>
      <c r="B24" s="1568"/>
      <c r="C24" s="1498" t="s">
        <v>666</v>
      </c>
      <c r="D24" s="1568"/>
      <c r="E24" s="1498" t="s">
        <v>925</v>
      </c>
      <c r="F24" s="1568"/>
      <c r="G24" s="1498" t="s">
        <v>85</v>
      </c>
      <c r="H24" s="1499"/>
      <c r="I24" s="1499"/>
      <c r="J24" s="1568"/>
      <c r="K24" s="1498" t="s">
        <v>926</v>
      </c>
      <c r="L24" s="1499"/>
      <c r="M24" s="1499"/>
      <c r="N24" s="1568"/>
      <c r="O24" s="1498" t="s">
        <v>927</v>
      </c>
      <c r="P24" s="1499"/>
      <c r="Q24" s="1499"/>
      <c r="R24" s="1499"/>
      <c r="S24" s="1499"/>
      <c r="T24" s="481"/>
      <c r="U24" s="481"/>
    </row>
    <row r="25" spans="1:21" ht="15.6" customHeight="1" x14ac:dyDescent="0.3">
      <c r="A25" s="1500"/>
      <c r="B25" s="1569"/>
      <c r="C25" s="1500"/>
      <c r="D25" s="1569"/>
      <c r="E25" s="1500"/>
      <c r="F25" s="1569"/>
      <c r="G25" s="1500"/>
      <c r="H25" s="1501"/>
      <c r="I25" s="1501"/>
      <c r="J25" s="1569"/>
      <c r="K25" s="1500"/>
      <c r="L25" s="1501"/>
      <c r="M25" s="1501"/>
      <c r="N25" s="1569"/>
      <c r="O25" s="1500"/>
      <c r="P25" s="1501"/>
      <c r="Q25" s="1501"/>
      <c r="R25" s="1501"/>
      <c r="S25" s="1501"/>
      <c r="T25" s="481"/>
      <c r="U25" s="481"/>
    </row>
    <row r="26" spans="1:21" ht="15.6" customHeight="1" x14ac:dyDescent="0.3">
      <c r="A26" s="1500"/>
      <c r="B26" s="1569"/>
      <c r="C26" s="1500"/>
      <c r="D26" s="1569"/>
      <c r="E26" s="1500"/>
      <c r="F26" s="1569"/>
      <c r="G26" s="1500"/>
      <c r="H26" s="1501"/>
      <c r="I26" s="1501"/>
      <c r="J26" s="1569"/>
      <c r="K26" s="1500"/>
      <c r="L26" s="1501"/>
      <c r="M26" s="1501"/>
      <c r="N26" s="1569"/>
      <c r="O26" s="1500"/>
      <c r="P26" s="1501"/>
      <c r="Q26" s="1501"/>
      <c r="R26" s="1501"/>
      <c r="S26" s="1501"/>
      <c r="T26" s="481"/>
      <c r="U26" s="481"/>
    </row>
    <row r="27" spans="1:21" x14ac:dyDescent="0.3">
      <c r="A27" s="1500"/>
      <c r="B27" s="1569"/>
      <c r="C27" s="1500"/>
      <c r="D27" s="1569"/>
      <c r="E27" s="1500"/>
      <c r="F27" s="1569"/>
      <c r="G27" s="1500"/>
      <c r="H27" s="1501"/>
      <c r="I27" s="1501"/>
      <c r="J27" s="1569"/>
      <c r="K27" s="1500"/>
      <c r="L27" s="1501"/>
      <c r="M27" s="1501"/>
      <c r="N27" s="1569"/>
      <c r="O27" s="1500"/>
      <c r="P27" s="1501"/>
      <c r="Q27" s="1501"/>
      <c r="R27" s="1501"/>
      <c r="S27" s="1501"/>
      <c r="T27" s="481"/>
      <c r="U27" s="481"/>
    </row>
    <row r="28" spans="1:21" ht="15.6" customHeight="1" x14ac:dyDescent="0.3">
      <c r="A28" s="504" t="s">
        <v>86</v>
      </c>
      <c r="B28" s="1440"/>
      <c r="C28" s="1440"/>
      <c r="D28" s="491"/>
      <c r="E28" s="491"/>
      <c r="F28" s="491"/>
      <c r="G28" s="1441"/>
      <c r="H28" s="1441"/>
      <c r="I28" s="1441"/>
      <c r="J28" s="1441"/>
      <c r="K28" s="1441"/>
      <c r="L28" s="1441"/>
      <c r="M28" s="1441"/>
      <c r="N28" s="1441"/>
      <c r="O28" s="1441"/>
      <c r="P28" s="1441"/>
      <c r="Q28" s="1441"/>
      <c r="R28" s="1441"/>
      <c r="S28" s="505"/>
      <c r="T28" s="481"/>
      <c r="U28" s="481"/>
    </row>
    <row r="29" spans="1:21" ht="15.6" customHeight="1" x14ac:dyDescent="0.3">
      <c r="A29" s="1429" t="s">
        <v>81</v>
      </c>
      <c r="B29" s="1503"/>
      <c r="C29" s="1446" t="s">
        <v>82</v>
      </c>
      <c r="D29" s="1447"/>
      <c r="E29" s="1446" t="s">
        <v>83</v>
      </c>
      <c r="F29" s="1447"/>
      <c r="G29" s="1448" t="s">
        <v>81</v>
      </c>
      <c r="H29" s="1449"/>
      <c r="I29" s="1449"/>
      <c r="J29" s="1450"/>
      <c r="K29" s="1448" t="s">
        <v>82</v>
      </c>
      <c r="L29" s="1449"/>
      <c r="M29" s="1449"/>
      <c r="N29" s="1450"/>
      <c r="O29" s="1448" t="s">
        <v>83</v>
      </c>
      <c r="P29" s="1449"/>
      <c r="Q29" s="1449"/>
      <c r="R29" s="1449"/>
      <c r="S29" s="1450"/>
      <c r="T29" s="481"/>
      <c r="U29" s="481"/>
    </row>
    <row r="30" spans="1:21" ht="15.6" customHeight="1" x14ac:dyDescent="0.3">
      <c r="A30" s="1431" t="s">
        <v>409</v>
      </c>
      <c r="B30" s="1451"/>
      <c r="C30" s="1431" t="s">
        <v>669</v>
      </c>
      <c r="D30" s="1451"/>
      <c r="E30" s="1431" t="s">
        <v>670</v>
      </c>
      <c r="F30" s="1451"/>
      <c r="G30" s="1431" t="s">
        <v>410</v>
      </c>
      <c r="H30" s="1432"/>
      <c r="I30" s="1432"/>
      <c r="J30" s="1451"/>
      <c r="K30" s="1431" t="s">
        <v>671</v>
      </c>
      <c r="L30" s="1432"/>
      <c r="M30" s="1432"/>
      <c r="N30" s="1451"/>
      <c r="O30" s="1464"/>
      <c r="P30" s="1437"/>
      <c r="Q30" s="1437"/>
      <c r="R30" s="1437"/>
      <c r="S30" s="1437"/>
      <c r="T30" s="481"/>
      <c r="U30" s="481"/>
    </row>
    <row r="31" spans="1:21" ht="15.6" customHeight="1" x14ac:dyDescent="0.3">
      <c r="A31" s="1433"/>
      <c r="B31" s="1452"/>
      <c r="C31" s="1433"/>
      <c r="D31" s="1452"/>
      <c r="E31" s="1433"/>
      <c r="F31" s="1452"/>
      <c r="G31" s="1433"/>
      <c r="H31" s="1434"/>
      <c r="I31" s="1434"/>
      <c r="J31" s="1452"/>
      <c r="K31" s="1433"/>
      <c r="L31" s="1434"/>
      <c r="M31" s="1434"/>
      <c r="N31" s="1452"/>
      <c r="O31" s="1502" t="s">
        <v>672</v>
      </c>
      <c r="P31" s="1476"/>
      <c r="Q31" s="1476"/>
      <c r="R31" s="1476"/>
      <c r="S31" s="1476"/>
      <c r="T31" s="481"/>
      <c r="U31" s="481"/>
    </row>
    <row r="32" spans="1:21" x14ac:dyDescent="0.3">
      <c r="A32" s="1433"/>
      <c r="B32" s="1452"/>
      <c r="C32" s="1433"/>
      <c r="D32" s="1452"/>
      <c r="E32" s="1433"/>
      <c r="F32" s="1452"/>
      <c r="G32" s="1433"/>
      <c r="H32" s="1434"/>
      <c r="I32" s="1434"/>
      <c r="J32" s="1452"/>
      <c r="K32" s="1433"/>
      <c r="L32" s="1434"/>
      <c r="M32" s="1434"/>
      <c r="N32" s="1452"/>
      <c r="O32" s="1443"/>
      <c r="P32" s="1435"/>
      <c r="Q32" s="1435"/>
      <c r="R32" s="1435"/>
      <c r="S32" s="1435"/>
      <c r="T32" s="481"/>
      <c r="U32" s="481"/>
    </row>
    <row r="33" spans="1:21" ht="15.6" customHeight="1" x14ac:dyDescent="0.3">
      <c r="A33" s="1496" t="s">
        <v>90</v>
      </c>
      <c r="B33" s="1497"/>
      <c r="C33" s="506"/>
      <c r="D33" s="481"/>
      <c r="E33" s="507"/>
      <c r="F33" s="507"/>
      <c r="G33" s="507"/>
      <c r="H33" s="507"/>
      <c r="I33" s="507"/>
      <c r="J33" s="507"/>
      <c r="K33" s="507"/>
      <c r="L33" s="507"/>
      <c r="M33" s="507"/>
      <c r="N33" s="507"/>
      <c r="O33" s="507"/>
      <c r="P33" s="507"/>
      <c r="Q33" s="507"/>
      <c r="R33" s="507"/>
      <c r="S33" s="505"/>
      <c r="T33" s="481"/>
      <c r="U33" s="481"/>
    </row>
    <row r="34" spans="1:21" ht="15.6" customHeight="1" x14ac:dyDescent="0.3">
      <c r="A34" s="1498" t="s">
        <v>673</v>
      </c>
      <c r="B34" s="1499"/>
      <c r="C34" s="1471"/>
      <c r="D34" s="1471"/>
      <c r="E34" s="1472"/>
      <c r="F34" s="1431" t="s">
        <v>83</v>
      </c>
      <c r="G34" s="1432"/>
      <c r="H34" s="1437"/>
      <c r="I34" s="1437"/>
      <c r="J34" s="1437"/>
      <c r="K34" s="1437"/>
      <c r="L34" s="1437"/>
      <c r="M34" s="1437"/>
      <c r="N34" s="1437"/>
      <c r="O34" s="1437"/>
      <c r="P34" s="1437"/>
      <c r="Q34" s="1437"/>
      <c r="R34" s="1437"/>
      <c r="S34" s="1437"/>
      <c r="T34" s="481"/>
      <c r="U34" s="481"/>
    </row>
    <row r="35" spans="1:21" ht="15.6" customHeight="1" x14ac:dyDescent="0.3">
      <c r="A35" s="1500"/>
      <c r="B35" s="1501"/>
      <c r="C35" s="1435"/>
      <c r="D35" s="1435"/>
      <c r="E35" s="1436"/>
      <c r="F35" s="1433" t="s">
        <v>674</v>
      </c>
      <c r="G35" s="1434"/>
      <c r="H35" s="1435"/>
      <c r="I35" s="1435"/>
      <c r="J35" s="1435"/>
      <c r="K35" s="1435"/>
      <c r="L35" s="1435"/>
      <c r="M35" s="1435"/>
      <c r="N35" s="1435"/>
      <c r="O35" s="1435"/>
      <c r="P35" s="1435"/>
      <c r="Q35" s="1435"/>
      <c r="R35" s="1435"/>
      <c r="S35" s="1435"/>
      <c r="T35" s="481"/>
      <c r="U35" s="481"/>
    </row>
    <row r="36" spans="1:21" x14ac:dyDescent="0.3">
      <c r="A36" s="496"/>
      <c r="B36" s="1391"/>
      <c r="C36" s="1391"/>
      <c r="D36" s="481"/>
      <c r="E36" s="481"/>
      <c r="F36" s="481"/>
      <c r="G36" s="1391"/>
      <c r="H36" s="1391"/>
      <c r="I36" s="1393"/>
      <c r="J36" s="1393"/>
      <c r="K36" s="1393"/>
      <c r="L36" s="1393"/>
      <c r="M36" s="1393"/>
      <c r="N36" s="1393"/>
      <c r="O36" s="1393"/>
      <c r="P36" s="1393"/>
      <c r="Q36" s="1393"/>
      <c r="R36" s="1393"/>
      <c r="S36" s="505"/>
      <c r="T36" s="481"/>
      <c r="U36" s="481"/>
    </row>
    <row r="37" spans="1:21" ht="15.6" customHeight="1" x14ac:dyDescent="0.3">
      <c r="A37" s="1469" t="s">
        <v>93</v>
      </c>
      <c r="B37" s="1470"/>
      <c r="C37" s="491"/>
      <c r="D37" s="481"/>
      <c r="E37" s="481"/>
      <c r="F37" s="481"/>
      <c r="G37" s="1406"/>
      <c r="H37" s="1406"/>
      <c r="I37" s="1406"/>
      <c r="J37" s="1406"/>
      <c r="K37" s="1406"/>
      <c r="L37" s="1406"/>
      <c r="M37" s="1406"/>
      <c r="N37" s="1406"/>
      <c r="O37" s="1406"/>
      <c r="P37" s="1406"/>
      <c r="Q37" s="1406"/>
      <c r="R37" s="1406"/>
      <c r="S37" s="505"/>
      <c r="T37" s="481"/>
      <c r="U37" s="481"/>
    </row>
    <row r="38" spans="1:21" ht="15.6" customHeight="1" x14ac:dyDescent="0.3">
      <c r="A38" s="1419" t="s">
        <v>417</v>
      </c>
      <c r="B38" s="1420"/>
      <c r="C38" s="1421"/>
      <c r="D38" s="1425" t="s">
        <v>95</v>
      </c>
      <c r="E38" s="511" t="s">
        <v>225</v>
      </c>
      <c r="F38" s="1427" t="s">
        <v>97</v>
      </c>
      <c r="G38" s="1429" t="s">
        <v>98</v>
      </c>
      <c r="H38" s="1430"/>
      <c r="I38" s="1430"/>
      <c r="J38" s="1430"/>
      <c r="K38" s="1430"/>
      <c r="L38" s="1430"/>
      <c r="M38" s="1430"/>
      <c r="N38" s="1430"/>
      <c r="O38" s="1430"/>
      <c r="P38" s="1430"/>
      <c r="Q38" s="1430"/>
      <c r="R38" s="1430"/>
      <c r="S38" s="1430"/>
      <c r="T38" s="481"/>
      <c r="U38" s="481"/>
    </row>
    <row r="39" spans="1:21" ht="35.700000000000003" customHeight="1" x14ac:dyDescent="0.3">
      <c r="A39" s="1422"/>
      <c r="B39" s="1423"/>
      <c r="C39" s="1424"/>
      <c r="D39" s="1426"/>
      <c r="E39" s="513" t="s">
        <v>675</v>
      </c>
      <c r="F39" s="1428"/>
      <c r="G39" s="515" t="s">
        <v>99</v>
      </c>
      <c r="H39" s="515" t="s">
        <v>100</v>
      </c>
      <c r="I39" s="515" t="s">
        <v>101</v>
      </c>
      <c r="J39" s="515" t="s">
        <v>102</v>
      </c>
      <c r="K39" s="515" t="s">
        <v>103</v>
      </c>
      <c r="L39" s="515" t="s">
        <v>104</v>
      </c>
      <c r="M39" s="515" t="s">
        <v>105</v>
      </c>
      <c r="N39" s="515" t="s">
        <v>106</v>
      </c>
      <c r="O39" s="515" t="s">
        <v>107</v>
      </c>
      <c r="P39" s="515" t="s">
        <v>108</v>
      </c>
      <c r="Q39" s="515" t="s">
        <v>109</v>
      </c>
      <c r="R39" s="515" t="s">
        <v>110</v>
      </c>
      <c r="S39" s="515" t="s">
        <v>111</v>
      </c>
      <c r="T39" s="481"/>
      <c r="U39" s="481"/>
    </row>
    <row r="40" spans="1:21" ht="31.35" customHeight="1" x14ac:dyDescent="0.3">
      <c r="A40" s="1308" t="s">
        <v>928</v>
      </c>
      <c r="B40" s="1465"/>
      <c r="C40" s="1466"/>
      <c r="D40" s="171"/>
      <c r="E40" s="528"/>
      <c r="F40" s="528"/>
      <c r="G40" s="528"/>
      <c r="H40" s="528"/>
      <c r="I40" s="528"/>
      <c r="J40" s="528"/>
      <c r="K40" s="528"/>
      <c r="L40" s="528"/>
      <c r="M40" s="528"/>
      <c r="N40" s="528"/>
      <c r="O40" s="528"/>
      <c r="P40" s="528"/>
      <c r="Q40" s="528"/>
      <c r="R40" s="528"/>
      <c r="S40" s="533"/>
      <c r="T40" s="481"/>
      <c r="U40" s="481"/>
    </row>
    <row r="41" spans="1:21" ht="34.950000000000003" customHeight="1" x14ac:dyDescent="0.3">
      <c r="A41" s="1314" t="s">
        <v>929</v>
      </c>
      <c r="B41" s="1315"/>
      <c r="C41" s="1316"/>
      <c r="D41" s="478" t="s">
        <v>678</v>
      </c>
      <c r="E41" s="478" t="s">
        <v>679</v>
      </c>
      <c r="F41" s="534">
        <v>0.2</v>
      </c>
      <c r="G41" s="534">
        <v>0.5</v>
      </c>
      <c r="H41" s="534">
        <v>0.2</v>
      </c>
      <c r="I41" s="534">
        <v>0.3</v>
      </c>
      <c r="J41" s="529"/>
      <c r="K41" s="529"/>
      <c r="L41" s="529"/>
      <c r="M41" s="529"/>
      <c r="N41" s="529"/>
      <c r="O41" s="529"/>
      <c r="P41" s="529"/>
      <c r="Q41" s="529"/>
      <c r="R41" s="529"/>
      <c r="S41" s="535">
        <v>1</v>
      </c>
      <c r="T41" s="481"/>
      <c r="U41" s="481"/>
    </row>
    <row r="42" spans="1:21" ht="15.6" customHeight="1" x14ac:dyDescent="0.3">
      <c r="A42" s="1313" t="s">
        <v>680</v>
      </c>
      <c r="B42" s="1467"/>
      <c r="C42" s="1468"/>
      <c r="D42" s="478" t="s">
        <v>681</v>
      </c>
      <c r="E42" s="478" t="s">
        <v>682</v>
      </c>
      <c r="F42" s="534">
        <v>0.2</v>
      </c>
      <c r="G42" s="529"/>
      <c r="H42" s="529"/>
      <c r="I42" s="534">
        <v>0.25</v>
      </c>
      <c r="J42" s="534">
        <v>0.25</v>
      </c>
      <c r="K42" s="534">
        <v>0.25</v>
      </c>
      <c r="L42" s="534">
        <v>0.25</v>
      </c>
      <c r="M42" s="529"/>
      <c r="N42" s="529"/>
      <c r="O42" s="529"/>
      <c r="P42" s="529"/>
      <c r="Q42" s="529"/>
      <c r="R42" s="529"/>
      <c r="S42" s="535">
        <v>1</v>
      </c>
      <c r="T42" s="481"/>
      <c r="U42" s="481"/>
    </row>
    <row r="43" spans="1:21" ht="15.6" customHeight="1" x14ac:dyDescent="0.3">
      <c r="A43" s="1314" t="s">
        <v>711</v>
      </c>
      <c r="B43" s="1315"/>
      <c r="C43" s="1316"/>
      <c r="D43" s="478" t="s">
        <v>684</v>
      </c>
      <c r="E43" s="478" t="s">
        <v>685</v>
      </c>
      <c r="F43" s="534">
        <v>0.2</v>
      </c>
      <c r="G43" s="529"/>
      <c r="H43" s="529"/>
      <c r="I43" s="529"/>
      <c r="J43" s="529"/>
      <c r="K43" s="534">
        <v>0.25</v>
      </c>
      <c r="L43" s="534">
        <v>0.25</v>
      </c>
      <c r="M43" s="534">
        <v>0.25</v>
      </c>
      <c r="N43" s="534">
        <v>0.25</v>
      </c>
      <c r="O43" s="529"/>
      <c r="P43" s="529"/>
      <c r="Q43" s="529"/>
      <c r="R43" s="529"/>
      <c r="S43" s="535">
        <v>1</v>
      </c>
      <c r="T43" s="481"/>
      <c r="U43" s="481"/>
    </row>
    <row r="44" spans="1:21" ht="15.6" customHeight="1" x14ac:dyDescent="0.3">
      <c r="A44" s="1314" t="s">
        <v>686</v>
      </c>
      <c r="B44" s="1315"/>
      <c r="C44" s="1316"/>
      <c r="D44" s="478" t="s">
        <v>687</v>
      </c>
      <c r="E44" s="478" t="s">
        <v>688</v>
      </c>
      <c r="F44" s="534">
        <v>0.2</v>
      </c>
      <c r="G44" s="529"/>
      <c r="H44" s="529"/>
      <c r="I44" s="529"/>
      <c r="J44" s="529"/>
      <c r="K44" s="529"/>
      <c r="L44" s="534">
        <v>0.2</v>
      </c>
      <c r="M44" s="534">
        <v>0.2</v>
      </c>
      <c r="N44" s="534">
        <v>0.2</v>
      </c>
      <c r="O44" s="534">
        <v>0.2</v>
      </c>
      <c r="P44" s="534">
        <v>0.2</v>
      </c>
      <c r="Q44" s="529"/>
      <c r="R44" s="529"/>
      <c r="S44" s="535">
        <v>1</v>
      </c>
      <c r="T44" s="481"/>
      <c r="U44" s="481"/>
    </row>
    <row r="45" spans="1:21" x14ac:dyDescent="0.3">
      <c r="A45" s="1314" t="s">
        <v>689</v>
      </c>
      <c r="B45" s="1315"/>
      <c r="C45" s="1316"/>
      <c r="D45" s="478" t="s">
        <v>690</v>
      </c>
      <c r="E45" s="478"/>
      <c r="F45" s="534">
        <v>0.15</v>
      </c>
      <c r="G45" s="529"/>
      <c r="H45" s="529"/>
      <c r="I45" s="529"/>
      <c r="J45" s="529"/>
      <c r="K45" s="529"/>
      <c r="L45" s="534">
        <v>0.2</v>
      </c>
      <c r="M45" s="534">
        <v>0.2</v>
      </c>
      <c r="N45" s="534">
        <v>0.2</v>
      </c>
      <c r="O45" s="534">
        <v>0.2</v>
      </c>
      <c r="P45" s="534">
        <v>0.2</v>
      </c>
      <c r="Q45" s="529"/>
      <c r="R45" s="529"/>
      <c r="S45" s="535">
        <v>1</v>
      </c>
      <c r="T45" s="481"/>
      <c r="U45" s="481"/>
    </row>
    <row r="46" spans="1:21" ht="15.6" customHeight="1" x14ac:dyDescent="0.3">
      <c r="A46" s="1314" t="s">
        <v>691</v>
      </c>
      <c r="B46" s="1315"/>
      <c r="C46" s="1316"/>
      <c r="D46" s="478" t="s">
        <v>692</v>
      </c>
      <c r="E46" s="529"/>
      <c r="F46" s="534">
        <v>0.05</v>
      </c>
      <c r="G46" s="529"/>
      <c r="H46" s="529"/>
      <c r="I46" s="529"/>
      <c r="J46" s="529"/>
      <c r="K46" s="529"/>
      <c r="L46" s="529"/>
      <c r="M46" s="529"/>
      <c r="N46" s="529"/>
      <c r="O46" s="529"/>
      <c r="P46" s="529"/>
      <c r="Q46" s="534">
        <v>0.5</v>
      </c>
      <c r="R46" s="534">
        <v>0.5</v>
      </c>
      <c r="S46" s="535">
        <v>1</v>
      </c>
      <c r="T46" s="481"/>
      <c r="U46" s="481"/>
    </row>
    <row r="47" spans="1:21" x14ac:dyDescent="0.3">
      <c r="A47" s="1314"/>
      <c r="B47" s="1315"/>
      <c r="C47" s="1316"/>
      <c r="D47" s="479"/>
      <c r="E47" s="529"/>
      <c r="F47" s="529"/>
      <c r="G47" s="529"/>
      <c r="H47" s="529"/>
      <c r="I47" s="529"/>
      <c r="J47" s="529"/>
      <c r="K47" s="529"/>
      <c r="L47" s="529"/>
      <c r="M47" s="529"/>
      <c r="N47" s="529"/>
      <c r="O47" s="529"/>
      <c r="P47" s="529"/>
      <c r="Q47" s="529"/>
      <c r="R47" s="529"/>
      <c r="S47" s="535">
        <v>0</v>
      </c>
      <c r="T47" s="481"/>
      <c r="U47" s="481"/>
    </row>
    <row r="48" spans="1:21" x14ac:dyDescent="0.3">
      <c r="A48" s="1314"/>
      <c r="B48" s="1315"/>
      <c r="C48" s="1316"/>
      <c r="D48" s="530"/>
      <c r="E48" s="529"/>
      <c r="F48" s="529"/>
      <c r="G48" s="529"/>
      <c r="H48" s="529"/>
      <c r="I48" s="529"/>
      <c r="J48" s="529"/>
      <c r="K48" s="529"/>
      <c r="L48" s="529"/>
      <c r="M48" s="529"/>
      <c r="N48" s="529"/>
      <c r="O48" s="529"/>
      <c r="P48" s="529"/>
      <c r="Q48" s="529"/>
      <c r="R48" s="529"/>
      <c r="S48" s="535">
        <v>0</v>
      </c>
      <c r="T48" s="481"/>
      <c r="U48" s="481"/>
    </row>
    <row r="49" spans="1:21" x14ac:dyDescent="0.3">
      <c r="A49" s="1317"/>
      <c r="B49" s="1318"/>
      <c r="C49" s="1319"/>
      <c r="D49" s="479"/>
      <c r="E49" s="529"/>
      <c r="F49" s="529"/>
      <c r="G49" s="529"/>
      <c r="H49" s="529"/>
      <c r="I49" s="529"/>
      <c r="J49" s="529"/>
      <c r="K49" s="529"/>
      <c r="L49" s="529"/>
      <c r="M49" s="529"/>
      <c r="N49" s="529"/>
      <c r="O49" s="529"/>
      <c r="P49" s="529"/>
      <c r="Q49" s="529"/>
      <c r="R49" s="529"/>
      <c r="S49" s="535">
        <v>0</v>
      </c>
      <c r="T49" s="481"/>
      <c r="U49" s="481"/>
    </row>
    <row r="50" spans="1:21" x14ac:dyDescent="0.3">
      <c r="A50" s="1626" t="s">
        <v>111</v>
      </c>
      <c r="B50" s="1627"/>
      <c r="C50" s="1628"/>
      <c r="D50" s="539"/>
      <c r="E50" s="539"/>
      <c r="F50" s="540">
        <v>1</v>
      </c>
      <c r="G50" s="540">
        <v>0.1</v>
      </c>
      <c r="H50" s="540">
        <v>0.04</v>
      </c>
      <c r="I50" s="540">
        <v>0.06</v>
      </c>
      <c r="J50" s="540">
        <v>0</v>
      </c>
      <c r="K50" s="540">
        <v>0.05</v>
      </c>
      <c r="L50" s="540">
        <v>0.12</v>
      </c>
      <c r="M50" s="540">
        <v>0.12</v>
      </c>
      <c r="N50" s="540">
        <v>0.12</v>
      </c>
      <c r="O50" s="540">
        <v>7.0000000000000007E-2</v>
      </c>
      <c r="P50" s="540">
        <v>7.0000000000000007E-2</v>
      </c>
      <c r="Q50" s="540">
        <v>0.03</v>
      </c>
      <c r="R50" s="540">
        <v>0.03</v>
      </c>
      <c r="S50" s="540">
        <v>0.8</v>
      </c>
      <c r="T50" s="481"/>
      <c r="U50" s="481"/>
    </row>
    <row r="51" spans="1:21" x14ac:dyDescent="0.3">
      <c r="A51" s="1448" t="s">
        <v>118</v>
      </c>
      <c r="B51" s="1449"/>
      <c r="C51" s="1450"/>
      <c r="D51" s="524"/>
      <c r="E51" s="524"/>
      <c r="F51" s="525">
        <v>1</v>
      </c>
      <c r="G51" s="525">
        <v>0.1</v>
      </c>
      <c r="H51" s="525">
        <v>0.14000000000000001</v>
      </c>
      <c r="I51" s="525">
        <v>0.2</v>
      </c>
      <c r="J51" s="525">
        <v>0.2</v>
      </c>
      <c r="K51" s="525">
        <v>0.25</v>
      </c>
      <c r="L51" s="525">
        <v>0.37</v>
      </c>
      <c r="M51" s="525">
        <v>0.49</v>
      </c>
      <c r="N51" s="525">
        <v>0.61</v>
      </c>
      <c r="O51" s="525">
        <v>0.68</v>
      </c>
      <c r="P51" s="525">
        <v>0.75</v>
      </c>
      <c r="Q51" s="525">
        <v>0.78</v>
      </c>
      <c r="R51" s="525">
        <v>0.8</v>
      </c>
      <c r="S51" s="523"/>
      <c r="T51" s="481"/>
      <c r="U51" s="481"/>
    </row>
    <row r="52" spans="1:21" x14ac:dyDescent="0.3">
      <c r="A52" s="1464"/>
      <c r="B52" s="1437"/>
      <c r="C52" s="1437"/>
      <c r="D52" s="481"/>
      <c r="E52" s="481"/>
      <c r="F52" s="481"/>
      <c r="G52" s="1393"/>
      <c r="H52" s="1393"/>
      <c r="I52" s="1393"/>
      <c r="J52" s="1393"/>
      <c r="K52" s="1393"/>
      <c r="L52" s="1393"/>
      <c r="M52" s="1393"/>
      <c r="N52" s="1393"/>
      <c r="O52" s="1393"/>
      <c r="P52" s="1393"/>
      <c r="Q52" s="1393"/>
      <c r="R52" s="1393"/>
      <c r="S52" s="505"/>
      <c r="T52" s="481"/>
      <c r="U52" s="481"/>
    </row>
    <row r="53" spans="1:21" ht="15.6" customHeight="1" x14ac:dyDescent="0.35">
      <c r="A53" s="1417" t="s">
        <v>120</v>
      </c>
      <c r="B53" s="1418"/>
      <c r="C53" s="481"/>
      <c r="D53" s="481"/>
      <c r="E53" s="481"/>
      <c r="F53" s="481"/>
      <c r="G53" s="1406"/>
      <c r="H53" s="1406"/>
      <c r="I53" s="1406"/>
      <c r="J53" s="1406"/>
      <c r="K53" s="1406"/>
      <c r="L53" s="1406"/>
      <c r="M53" s="1406"/>
      <c r="N53" s="1406"/>
      <c r="O53" s="1406"/>
      <c r="P53" s="1406"/>
      <c r="Q53" s="1406"/>
      <c r="R53" s="1406"/>
      <c r="S53" s="505"/>
      <c r="T53" s="481"/>
      <c r="U53" s="481"/>
    </row>
    <row r="54" spans="1:21" ht="15.6" customHeight="1" x14ac:dyDescent="0.3">
      <c r="A54" s="1407" t="s">
        <v>121</v>
      </c>
      <c r="B54" s="1408"/>
      <c r="C54" s="511" t="s">
        <v>693</v>
      </c>
      <c r="D54" s="1411" t="s">
        <v>123</v>
      </c>
      <c r="E54" s="1412"/>
      <c r="F54" s="1411" t="s">
        <v>124</v>
      </c>
      <c r="G54" s="1412"/>
      <c r="H54" s="1411" t="s">
        <v>125</v>
      </c>
      <c r="I54" s="1415"/>
      <c r="J54" s="1415"/>
      <c r="K54" s="1415"/>
      <c r="L54" s="1415"/>
      <c r="M54" s="1415"/>
      <c r="N54" s="1415"/>
      <c r="O54" s="1415"/>
      <c r="P54" s="1415"/>
      <c r="Q54" s="1415"/>
      <c r="R54" s="1415"/>
      <c r="S54" s="1415"/>
      <c r="T54" s="1391"/>
      <c r="U54" s="1391"/>
    </row>
    <row r="55" spans="1:21" ht="15.6" customHeight="1" x14ac:dyDescent="0.3">
      <c r="A55" s="1409"/>
      <c r="B55" s="1410"/>
      <c r="C55" s="513" t="s">
        <v>694</v>
      </c>
      <c r="D55" s="1413"/>
      <c r="E55" s="1414"/>
      <c r="F55" s="1413"/>
      <c r="G55" s="1414"/>
      <c r="H55" s="1413"/>
      <c r="I55" s="1416"/>
      <c r="J55" s="1416"/>
      <c r="K55" s="1416"/>
      <c r="L55" s="1416"/>
      <c r="M55" s="1416"/>
      <c r="N55" s="1416"/>
      <c r="O55" s="1416"/>
      <c r="P55" s="1416"/>
      <c r="Q55" s="1416"/>
      <c r="R55" s="1416"/>
      <c r="S55" s="1416"/>
      <c r="T55" s="1391"/>
      <c r="U55" s="1391"/>
    </row>
    <row r="56" spans="1:21" ht="15.6" customHeight="1" x14ac:dyDescent="0.3">
      <c r="A56" s="1394" t="s">
        <v>695</v>
      </c>
      <c r="B56" s="1395"/>
      <c r="C56" s="1398" t="s">
        <v>696</v>
      </c>
      <c r="D56" s="1493"/>
      <c r="E56" s="1494"/>
      <c r="F56" s="1493"/>
      <c r="G56" s="1494"/>
      <c r="H56" s="1493"/>
      <c r="I56" s="1495"/>
      <c r="J56" s="1495"/>
      <c r="K56" s="1495"/>
      <c r="L56" s="1495"/>
      <c r="M56" s="1495"/>
      <c r="N56" s="1495"/>
      <c r="O56" s="1495"/>
      <c r="P56" s="1495"/>
      <c r="Q56" s="1495"/>
      <c r="R56" s="1495"/>
      <c r="S56" s="1495"/>
      <c r="T56" s="481"/>
      <c r="U56" s="481"/>
    </row>
    <row r="57" spans="1:21" ht="15.6" customHeight="1" x14ac:dyDescent="0.3">
      <c r="A57" s="1396"/>
      <c r="B57" s="1397"/>
      <c r="C57" s="1399"/>
      <c r="D57" s="1400" t="s">
        <v>623</v>
      </c>
      <c r="E57" s="1401"/>
      <c r="F57" s="1400" t="s">
        <v>623</v>
      </c>
      <c r="G57" s="1401"/>
      <c r="H57" s="1400" t="s">
        <v>623</v>
      </c>
      <c r="I57" s="1402"/>
      <c r="J57" s="1402"/>
      <c r="K57" s="1402"/>
      <c r="L57" s="1402"/>
      <c r="M57" s="1402"/>
      <c r="N57" s="1402"/>
      <c r="O57" s="1402"/>
      <c r="P57" s="1402"/>
      <c r="Q57" s="1402"/>
      <c r="R57" s="1402"/>
      <c r="S57" s="1402"/>
      <c r="T57" s="481"/>
      <c r="U57" s="481"/>
    </row>
    <row r="58" spans="1:21" ht="15.6" customHeight="1" x14ac:dyDescent="0.3">
      <c r="A58" s="1396"/>
      <c r="B58" s="1397"/>
      <c r="C58" s="1399"/>
      <c r="D58" s="1400"/>
      <c r="E58" s="1401"/>
      <c r="F58" s="1400"/>
      <c r="G58" s="1401"/>
      <c r="H58" s="1400"/>
      <c r="I58" s="1402"/>
      <c r="J58" s="1402"/>
      <c r="K58" s="1402"/>
      <c r="L58" s="1402"/>
      <c r="M58" s="1402"/>
      <c r="N58" s="1402"/>
      <c r="O58" s="1402"/>
      <c r="P58" s="1402"/>
      <c r="Q58" s="1402"/>
      <c r="R58" s="1402"/>
      <c r="S58" s="1402"/>
      <c r="T58" s="481"/>
      <c r="U58" s="481"/>
    </row>
    <row r="59" spans="1:21" ht="15.6" customHeight="1" x14ac:dyDescent="0.3">
      <c r="A59" s="1396"/>
      <c r="B59" s="1397"/>
      <c r="C59" s="1399"/>
      <c r="D59" s="1400"/>
      <c r="E59" s="1401"/>
      <c r="F59" s="1400"/>
      <c r="G59" s="1401"/>
      <c r="H59" s="1400"/>
      <c r="I59" s="1402"/>
      <c r="J59" s="1402"/>
      <c r="K59" s="1402"/>
      <c r="L59" s="1402"/>
      <c r="M59" s="1402"/>
      <c r="N59" s="1402"/>
      <c r="O59" s="1402"/>
      <c r="P59" s="1402"/>
      <c r="Q59" s="1402"/>
      <c r="R59" s="1402"/>
      <c r="S59" s="1402"/>
      <c r="T59" s="481"/>
      <c r="U59" s="481"/>
    </row>
    <row r="60" spans="1:21" ht="15.6" customHeight="1" x14ac:dyDescent="0.3">
      <c r="A60" s="1396"/>
      <c r="B60" s="1397"/>
      <c r="C60" s="1399"/>
      <c r="D60" s="1400"/>
      <c r="E60" s="1401"/>
      <c r="F60" s="1400"/>
      <c r="G60" s="1401"/>
      <c r="H60" s="1400"/>
      <c r="I60" s="1402"/>
      <c r="J60" s="1402"/>
      <c r="K60" s="1402"/>
      <c r="L60" s="1402"/>
      <c r="M60" s="1402"/>
      <c r="N60" s="1402"/>
      <c r="O60" s="1402"/>
      <c r="P60" s="1402"/>
      <c r="Q60" s="1402"/>
      <c r="R60" s="1402"/>
      <c r="S60" s="1402"/>
      <c r="T60" s="481"/>
      <c r="U60" s="481"/>
    </row>
    <row r="61" spans="1:21" ht="15.6" customHeight="1" x14ac:dyDescent="0.3">
      <c r="A61" s="1396"/>
      <c r="B61" s="1397"/>
      <c r="C61" s="1399"/>
      <c r="D61" s="1403"/>
      <c r="E61" s="1404"/>
      <c r="F61" s="1403"/>
      <c r="G61" s="1404"/>
      <c r="H61" s="1403"/>
      <c r="I61" s="1405"/>
      <c r="J61" s="1405"/>
      <c r="K61" s="1405"/>
      <c r="L61" s="1405"/>
      <c r="M61" s="1405"/>
      <c r="N61" s="1405"/>
      <c r="O61" s="1405"/>
      <c r="P61" s="1405"/>
      <c r="Q61" s="1405"/>
      <c r="R61" s="1405"/>
      <c r="S61" s="1405"/>
      <c r="T61" s="481"/>
      <c r="U61" s="481"/>
    </row>
    <row r="62" spans="1:21" ht="15.6" customHeight="1" x14ac:dyDescent="0.3">
      <c r="A62" s="1392"/>
      <c r="B62" s="1392"/>
      <c r="C62" s="1392"/>
      <c r="D62" s="481"/>
      <c r="E62" s="481"/>
      <c r="F62" s="481"/>
      <c r="G62" s="1393"/>
      <c r="H62" s="1393"/>
      <c r="I62" s="1393"/>
      <c r="J62" s="1393"/>
      <c r="K62" s="1393"/>
      <c r="L62" s="1393"/>
      <c r="M62" s="1393"/>
      <c r="N62" s="1393"/>
      <c r="O62" s="1393"/>
      <c r="P62" s="1393"/>
      <c r="Q62" s="1393"/>
      <c r="R62" s="1393"/>
      <c r="S62" s="1391"/>
      <c r="T62" s="1391"/>
      <c r="U62" s="481"/>
    </row>
    <row r="63" spans="1:21" ht="15.6" customHeight="1" x14ac:dyDescent="0.3">
      <c r="A63" s="1392"/>
      <c r="B63" s="1392"/>
      <c r="C63" s="1392"/>
      <c r="D63" s="481"/>
      <c r="E63" s="481"/>
      <c r="F63" s="481"/>
      <c r="G63" s="1391"/>
      <c r="H63" s="1391"/>
      <c r="I63" s="1391"/>
      <c r="J63" s="1391"/>
      <c r="K63" s="1391"/>
      <c r="L63" s="1391"/>
      <c r="M63" s="1391"/>
      <c r="N63" s="1391"/>
      <c r="O63" s="1391"/>
      <c r="P63" s="1391"/>
      <c r="Q63" s="1391"/>
      <c r="R63" s="1391"/>
      <c r="S63" s="1391"/>
      <c r="T63" s="1391"/>
      <c r="U63" s="481"/>
    </row>
    <row r="64" spans="1:21" ht="15.6" customHeight="1" x14ac:dyDescent="0.3">
      <c r="A64" s="1392"/>
      <c r="B64" s="1392"/>
      <c r="C64" s="1392"/>
      <c r="D64" s="481"/>
      <c r="E64" s="481"/>
      <c r="F64" s="481"/>
      <c r="G64" s="1391"/>
      <c r="H64" s="1391"/>
      <c r="I64" s="1391"/>
      <c r="J64" s="1391"/>
      <c r="K64" s="1391"/>
      <c r="L64" s="1391"/>
      <c r="M64" s="1391"/>
      <c r="N64" s="1391"/>
      <c r="O64" s="1391"/>
      <c r="P64" s="1391"/>
      <c r="Q64" s="1391"/>
      <c r="R64" s="1391"/>
      <c r="S64" s="1391"/>
      <c r="T64" s="1391"/>
      <c r="U64" s="481"/>
    </row>
    <row r="65" spans="1:21" ht="15.6" customHeight="1" x14ac:dyDescent="0.3">
      <c r="A65" s="1392"/>
      <c r="B65" s="1392"/>
      <c r="C65" s="1392"/>
      <c r="D65" s="481"/>
      <c r="E65" s="481"/>
      <c r="F65" s="481"/>
      <c r="G65" s="1391"/>
      <c r="H65" s="1391"/>
      <c r="I65" s="1391"/>
      <c r="J65" s="1391"/>
      <c r="K65" s="1391"/>
      <c r="L65" s="1391"/>
      <c r="M65" s="1391"/>
      <c r="N65" s="1391"/>
      <c r="O65" s="1391"/>
      <c r="P65" s="1391"/>
      <c r="Q65" s="1391"/>
      <c r="R65" s="1391"/>
      <c r="S65" s="1391"/>
      <c r="T65" s="1391"/>
      <c r="U65" s="481"/>
    </row>
    <row r="66" spans="1:21" ht="15.6" customHeight="1" x14ac:dyDescent="0.3">
      <c r="A66" s="1392"/>
      <c r="B66" s="1392"/>
      <c r="C66" s="1392"/>
      <c r="D66" s="481"/>
      <c r="E66" s="481"/>
      <c r="F66" s="481"/>
      <c r="G66" s="1391"/>
      <c r="H66" s="1391"/>
      <c r="I66" s="1391"/>
      <c r="J66" s="1391"/>
      <c r="K66" s="1391"/>
      <c r="L66" s="1391"/>
      <c r="M66" s="1391"/>
      <c r="N66" s="1391"/>
      <c r="O66" s="1391"/>
      <c r="P66" s="1391"/>
      <c r="Q66" s="1391"/>
      <c r="R66" s="1391"/>
      <c r="S66" s="1391"/>
      <c r="T66" s="1391"/>
      <c r="U66" s="481"/>
    </row>
    <row r="67" spans="1:21" ht="15.6" customHeight="1" x14ac:dyDescent="0.3">
      <c r="A67" s="1392"/>
      <c r="B67" s="1392"/>
      <c r="C67" s="1392"/>
      <c r="D67" s="481"/>
      <c r="E67" s="481"/>
      <c r="F67" s="481"/>
      <c r="G67" s="1391"/>
      <c r="H67" s="1391"/>
      <c r="I67" s="1391"/>
      <c r="J67" s="1391"/>
      <c r="K67" s="1391"/>
      <c r="L67" s="1391"/>
      <c r="M67" s="1391"/>
      <c r="N67" s="1391"/>
      <c r="O67" s="1391"/>
      <c r="P67" s="1391"/>
      <c r="Q67" s="1391"/>
      <c r="R67" s="1391"/>
      <c r="S67" s="1391"/>
      <c r="T67" s="1391"/>
      <c r="U67" s="481"/>
    </row>
    <row r="68" spans="1:21" ht="15.6" customHeight="1" x14ac:dyDescent="0.3">
      <c r="A68" s="1392"/>
      <c r="B68" s="1392"/>
      <c r="C68" s="1392"/>
      <c r="D68" s="481"/>
      <c r="E68" s="481"/>
      <c r="F68" s="481"/>
      <c r="G68" s="1391"/>
      <c r="H68" s="1391"/>
      <c r="I68" s="1391"/>
      <c r="J68" s="1391"/>
      <c r="K68" s="1391"/>
      <c r="L68" s="1391"/>
      <c r="M68" s="1391"/>
      <c r="N68" s="1391"/>
      <c r="O68" s="1391"/>
      <c r="P68" s="1391"/>
      <c r="Q68" s="1391"/>
      <c r="R68" s="1391"/>
      <c r="S68" s="1391"/>
      <c r="T68" s="1391"/>
      <c r="U68" s="481"/>
    </row>
    <row r="69" spans="1:21" ht="15.6" customHeight="1" x14ac:dyDescent="0.3">
      <c r="A69" s="1392"/>
      <c r="B69" s="1392"/>
      <c r="C69" s="1392"/>
      <c r="D69" s="481"/>
      <c r="E69" s="481"/>
      <c r="F69" s="481"/>
      <c r="G69" s="1391"/>
      <c r="H69" s="1391"/>
      <c r="I69" s="1391"/>
      <c r="J69" s="1391"/>
      <c r="K69" s="1391"/>
      <c r="L69" s="1391"/>
      <c r="M69" s="1391"/>
      <c r="N69" s="1391"/>
      <c r="O69" s="1391"/>
      <c r="P69" s="1391"/>
      <c r="Q69" s="1391"/>
      <c r="R69" s="1391"/>
      <c r="S69" s="1391"/>
      <c r="T69" s="1391"/>
      <c r="U69" s="481"/>
    </row>
    <row r="70" spans="1:21" ht="15.6" customHeight="1" x14ac:dyDescent="0.3">
      <c r="A70" s="1392"/>
      <c r="B70" s="1392"/>
      <c r="C70" s="1392"/>
      <c r="D70" s="481"/>
      <c r="E70" s="481"/>
      <c r="F70" s="481"/>
      <c r="G70" s="1391"/>
      <c r="H70" s="1391"/>
      <c r="I70" s="1391"/>
      <c r="J70" s="1391"/>
      <c r="K70" s="1391"/>
      <c r="L70" s="1391"/>
      <c r="M70" s="1391"/>
      <c r="N70" s="1391"/>
      <c r="O70" s="1391"/>
      <c r="P70" s="1391"/>
      <c r="Q70" s="1391"/>
      <c r="R70" s="1391"/>
      <c r="S70" s="1391"/>
      <c r="T70" s="1391"/>
      <c r="U70" s="481"/>
    </row>
    <row r="71" spans="1:21" ht="15.6" customHeight="1" x14ac:dyDescent="0.3">
      <c r="A71" s="1392"/>
      <c r="B71" s="1392"/>
      <c r="C71" s="1392"/>
      <c r="D71" s="481"/>
      <c r="E71" s="481"/>
      <c r="F71" s="481"/>
      <c r="G71" s="1391"/>
      <c r="H71" s="1391"/>
      <c r="I71" s="1391"/>
      <c r="J71" s="1391"/>
      <c r="K71" s="1391"/>
      <c r="L71" s="1391"/>
      <c r="M71" s="1391"/>
      <c r="N71" s="1391"/>
      <c r="O71" s="1391"/>
      <c r="P71" s="1391"/>
      <c r="Q71" s="1391"/>
      <c r="R71" s="1391"/>
      <c r="S71" s="1391"/>
      <c r="T71" s="1391"/>
      <c r="U71" s="481"/>
    </row>
    <row r="72" spans="1:21" ht="15.6" customHeight="1" x14ac:dyDescent="0.3">
      <c r="A72" s="1888"/>
      <c r="B72" s="1888"/>
      <c r="C72" s="1888"/>
      <c r="D72" s="163"/>
      <c r="E72" s="163"/>
      <c r="F72" s="163"/>
      <c r="G72" s="1585"/>
      <c r="H72" s="1585"/>
      <c r="I72" s="1585"/>
      <c r="J72" s="1585"/>
      <c r="K72" s="1585"/>
      <c r="L72" s="1585"/>
      <c r="M72" s="1585"/>
      <c r="N72" s="1585"/>
      <c r="O72" s="1585"/>
      <c r="P72" s="1585"/>
      <c r="Q72" s="1585"/>
      <c r="R72" s="1585"/>
      <c r="S72" s="1585"/>
      <c r="T72" s="1585"/>
      <c r="U72" s="74"/>
    </row>
    <row r="73" spans="1:21" ht="15.6" customHeight="1" x14ac:dyDescent="0.3">
      <c r="A73" s="1888"/>
      <c r="B73" s="1888"/>
      <c r="C73" s="1888"/>
      <c r="D73" s="163"/>
      <c r="E73" s="163"/>
      <c r="F73" s="163"/>
      <c r="G73" s="1585"/>
      <c r="H73" s="1585"/>
      <c r="I73" s="1585"/>
      <c r="J73" s="1585"/>
      <c r="K73" s="1585"/>
      <c r="L73" s="1585"/>
      <c r="M73" s="1585"/>
      <c r="N73" s="1585"/>
      <c r="O73" s="1585"/>
      <c r="P73" s="1585"/>
      <c r="Q73" s="1585"/>
      <c r="R73" s="1585"/>
      <c r="S73" s="1585"/>
      <c r="T73" s="1585"/>
      <c r="U73" s="74"/>
    </row>
    <row r="74" spans="1:21" ht="15.6" customHeight="1" x14ac:dyDescent="0.3">
      <c r="A74" s="1888"/>
      <c r="B74" s="1888"/>
      <c r="C74" s="1888"/>
      <c r="D74" s="163"/>
      <c r="E74" s="163"/>
      <c r="F74" s="163"/>
      <c r="G74" s="1585"/>
      <c r="H74" s="1585"/>
      <c r="I74" s="1585"/>
      <c r="J74" s="1585"/>
      <c r="K74" s="1585"/>
      <c r="L74" s="1585"/>
      <c r="M74" s="1585"/>
      <c r="N74" s="1585"/>
      <c r="O74" s="1585"/>
      <c r="P74" s="1585"/>
      <c r="Q74" s="1585"/>
      <c r="R74" s="1585"/>
      <c r="S74" s="1585"/>
      <c r="T74" s="1585"/>
      <c r="U74" s="74"/>
    </row>
  </sheetData>
  <mergeCells count="266">
    <mergeCell ref="I64:J64"/>
    <mergeCell ref="K64:L64"/>
    <mergeCell ref="M64:N64"/>
    <mergeCell ref="O64:P64"/>
    <mergeCell ref="Q64:R64"/>
    <mergeCell ref="S64:T64"/>
    <mergeCell ref="Q62:R62"/>
    <mergeCell ref="S62:T62"/>
    <mergeCell ref="A63:C63"/>
    <mergeCell ref="G63:H63"/>
    <mergeCell ref="I63:J63"/>
    <mergeCell ref="K63:L63"/>
    <mergeCell ref="M63:N63"/>
    <mergeCell ref="O63:P63"/>
    <mergeCell ref="Q63:R63"/>
    <mergeCell ref="S63:T63"/>
    <mergeCell ref="A64:C64"/>
    <mergeCell ref="G64:H64"/>
    <mergeCell ref="H57:S57"/>
    <mergeCell ref="D58:E58"/>
    <mergeCell ref="F58:G58"/>
    <mergeCell ref="H58:S58"/>
    <mergeCell ref="A62:C62"/>
    <mergeCell ref="G62:H62"/>
    <mergeCell ref="I62:J62"/>
    <mergeCell ref="K62:L62"/>
    <mergeCell ref="M62:N62"/>
    <mergeCell ref="O62:P62"/>
    <mergeCell ref="D61:E61"/>
    <mergeCell ref="F61:G61"/>
    <mergeCell ref="H61:S61"/>
    <mergeCell ref="A56:B61"/>
    <mergeCell ref="C56:C61"/>
    <mergeCell ref="D59:E59"/>
    <mergeCell ref="F59:G59"/>
    <mergeCell ref="H59:S59"/>
    <mergeCell ref="D60:E60"/>
    <mergeCell ref="F60:G60"/>
    <mergeCell ref="H60:S60"/>
    <mergeCell ref="D57:E57"/>
    <mergeCell ref="D56:E56"/>
    <mergeCell ref="F56:G56"/>
    <mergeCell ref="T54:T55"/>
    <mergeCell ref="U54:U55"/>
    <mergeCell ref="Q52:R52"/>
    <mergeCell ref="A53:B53"/>
    <mergeCell ref="G53:H53"/>
    <mergeCell ref="I53:J53"/>
    <mergeCell ref="K53:L53"/>
    <mergeCell ref="M53:N53"/>
    <mergeCell ref="O53:P53"/>
    <mergeCell ref="Q53:R53"/>
    <mergeCell ref="A52:C52"/>
    <mergeCell ref="G52:H52"/>
    <mergeCell ref="I52:J52"/>
    <mergeCell ref="K52:L52"/>
    <mergeCell ref="M52:N52"/>
    <mergeCell ref="O52:P52"/>
    <mergeCell ref="M37:N37"/>
    <mergeCell ref="O37:P37"/>
    <mergeCell ref="Q37:R37"/>
    <mergeCell ref="A38:C39"/>
    <mergeCell ref="D38:D39"/>
    <mergeCell ref="F38:F39"/>
    <mergeCell ref="G38:S38"/>
    <mergeCell ref="A54:B55"/>
    <mergeCell ref="D54:E55"/>
    <mergeCell ref="F54:G55"/>
    <mergeCell ref="H54:S55"/>
    <mergeCell ref="A33:B33"/>
    <mergeCell ref="A34:B35"/>
    <mergeCell ref="F35:G35"/>
    <mergeCell ref="C35:E35"/>
    <mergeCell ref="H35:S35"/>
    <mergeCell ref="B36:C36"/>
    <mergeCell ref="E29:F29"/>
    <mergeCell ref="G29:J29"/>
    <mergeCell ref="A30:B32"/>
    <mergeCell ref="C30:D32"/>
    <mergeCell ref="E30:F32"/>
    <mergeCell ref="G30:J32"/>
    <mergeCell ref="C34:E34"/>
    <mergeCell ref="F34:G34"/>
    <mergeCell ref="H34:S34"/>
    <mergeCell ref="K30:N32"/>
    <mergeCell ref="O32:S32"/>
    <mergeCell ref="K29:N29"/>
    <mergeCell ref="O29:S29"/>
    <mergeCell ref="O30:S30"/>
    <mergeCell ref="O31:S31"/>
    <mergeCell ref="A29:B29"/>
    <mergeCell ref="C29:D29"/>
    <mergeCell ref="K24:N27"/>
    <mergeCell ref="O24:S27"/>
    <mergeCell ref="B28:C28"/>
    <mergeCell ref="G28:H28"/>
    <mergeCell ref="I28:J28"/>
    <mergeCell ref="K28:L28"/>
    <mergeCell ref="M28:N28"/>
    <mergeCell ref="O28:P28"/>
    <mergeCell ref="Q28:R28"/>
    <mergeCell ref="A23:B23"/>
    <mergeCell ref="C23:D23"/>
    <mergeCell ref="G23:J23"/>
    <mergeCell ref="A24:B27"/>
    <mergeCell ref="C24:D27"/>
    <mergeCell ref="E24:F27"/>
    <mergeCell ref="G24:J27"/>
    <mergeCell ref="B11:S12"/>
    <mergeCell ref="B13:C13"/>
    <mergeCell ref="B14:C14"/>
    <mergeCell ref="B15:C15"/>
    <mergeCell ref="B16:C16"/>
    <mergeCell ref="A21:F21"/>
    <mergeCell ref="G21:J21"/>
    <mergeCell ref="K21:N21"/>
    <mergeCell ref="O21:S21"/>
    <mergeCell ref="E23:F23"/>
    <mergeCell ref="K23:N23"/>
    <mergeCell ref="O23:S23"/>
    <mergeCell ref="A20:F20"/>
    <mergeCell ref="G20:J20"/>
    <mergeCell ref="K20:N20"/>
    <mergeCell ref="O20:S20"/>
    <mergeCell ref="A18:F18"/>
    <mergeCell ref="Q73:R73"/>
    <mergeCell ref="S73:T73"/>
    <mergeCell ref="A74:C74"/>
    <mergeCell ref="G74:H74"/>
    <mergeCell ref="I74:J74"/>
    <mergeCell ref="K74:L74"/>
    <mergeCell ref="M74:N74"/>
    <mergeCell ref="O74:P74"/>
    <mergeCell ref="Q74:R74"/>
    <mergeCell ref="S74:T74"/>
    <mergeCell ref="A73:C73"/>
    <mergeCell ref="G73:H73"/>
    <mergeCell ref="I73:J73"/>
    <mergeCell ref="K73:L73"/>
    <mergeCell ref="M73:N73"/>
    <mergeCell ref="O73:P73"/>
    <mergeCell ref="Q71:R71"/>
    <mergeCell ref="S71:T71"/>
    <mergeCell ref="A72:C72"/>
    <mergeCell ref="G72:H72"/>
    <mergeCell ref="I72:J72"/>
    <mergeCell ref="K72:L72"/>
    <mergeCell ref="M72:N72"/>
    <mergeCell ref="O72:P72"/>
    <mergeCell ref="Q72:R72"/>
    <mergeCell ref="S72:T72"/>
    <mergeCell ref="A71:C71"/>
    <mergeCell ref="G71:H71"/>
    <mergeCell ref="I71:J71"/>
    <mergeCell ref="K71:L71"/>
    <mergeCell ref="M71:N71"/>
    <mergeCell ref="O71:P71"/>
    <mergeCell ref="Q69:R69"/>
    <mergeCell ref="S69:T69"/>
    <mergeCell ref="A70:C70"/>
    <mergeCell ref="G70:H70"/>
    <mergeCell ref="I70:J70"/>
    <mergeCell ref="K70:L70"/>
    <mergeCell ref="M70:N70"/>
    <mergeCell ref="O70:P70"/>
    <mergeCell ref="Q70:R70"/>
    <mergeCell ref="S70:T70"/>
    <mergeCell ref="A69:C69"/>
    <mergeCell ref="G69:H69"/>
    <mergeCell ref="I69:J69"/>
    <mergeCell ref="K69:L69"/>
    <mergeCell ref="M69:N69"/>
    <mergeCell ref="O69:P69"/>
    <mergeCell ref="Q67:R67"/>
    <mergeCell ref="S67:T67"/>
    <mergeCell ref="A68:C68"/>
    <mergeCell ref="G68:H68"/>
    <mergeCell ref="I68:J68"/>
    <mergeCell ref="K68:L68"/>
    <mergeCell ref="M68:N68"/>
    <mergeCell ref="O68:P68"/>
    <mergeCell ref="Q68:R68"/>
    <mergeCell ref="S68:T68"/>
    <mergeCell ref="A67:C67"/>
    <mergeCell ref="G67:H67"/>
    <mergeCell ref="I67:J67"/>
    <mergeCell ref="K67:L67"/>
    <mergeCell ref="M67:N67"/>
    <mergeCell ref="O67:P67"/>
    <mergeCell ref="Q65:R65"/>
    <mergeCell ref="S65:T65"/>
    <mergeCell ref="A66:C66"/>
    <mergeCell ref="G66:H66"/>
    <mergeCell ref="I66:J66"/>
    <mergeCell ref="K66:L66"/>
    <mergeCell ref="M66:N66"/>
    <mergeCell ref="O66:P66"/>
    <mergeCell ref="Q66:R66"/>
    <mergeCell ref="S66:T66"/>
    <mergeCell ref="A65:C65"/>
    <mergeCell ref="G65:H65"/>
    <mergeCell ref="I65:J65"/>
    <mergeCell ref="K65:L65"/>
    <mergeCell ref="M65:N65"/>
    <mergeCell ref="O65:P65"/>
    <mergeCell ref="H56:S56"/>
    <mergeCell ref="F57:G57"/>
    <mergeCell ref="A41:C41"/>
    <mergeCell ref="A46:C46"/>
    <mergeCell ref="A48:C48"/>
    <mergeCell ref="A49:C49"/>
    <mergeCell ref="A50:C50"/>
    <mergeCell ref="A51:C51"/>
    <mergeCell ref="Q36:R36"/>
    <mergeCell ref="A37:B37"/>
    <mergeCell ref="G37:H37"/>
    <mergeCell ref="I37:J37"/>
    <mergeCell ref="K37:L37"/>
    <mergeCell ref="G36:H36"/>
    <mergeCell ref="I36:J36"/>
    <mergeCell ref="K36:L36"/>
    <mergeCell ref="M36:N36"/>
    <mergeCell ref="O36:P36"/>
    <mergeCell ref="A40:C40"/>
    <mergeCell ref="A42:C42"/>
    <mergeCell ref="A43:C43"/>
    <mergeCell ref="A44:C44"/>
    <mergeCell ref="A45:C45"/>
    <mergeCell ref="A47:C47"/>
    <mergeCell ref="G18:J18"/>
    <mergeCell ref="K18:N18"/>
    <mergeCell ref="O18:S18"/>
    <mergeCell ref="A19:F19"/>
    <mergeCell ref="G19:J19"/>
    <mergeCell ref="K19:N19"/>
    <mergeCell ref="O19:S19"/>
    <mergeCell ref="J15:S15"/>
    <mergeCell ref="G16:J16"/>
    <mergeCell ref="K16:N16"/>
    <mergeCell ref="O16:S16"/>
    <mergeCell ref="A17:F17"/>
    <mergeCell ref="G17:J17"/>
    <mergeCell ref="K17:N17"/>
    <mergeCell ref="O17:S17"/>
    <mergeCell ref="A11:A12"/>
    <mergeCell ref="A13:A15"/>
    <mergeCell ref="G13:I13"/>
    <mergeCell ref="J13:S13"/>
    <mergeCell ref="G14:I14"/>
    <mergeCell ref="J14:S14"/>
    <mergeCell ref="G15:I15"/>
    <mergeCell ref="B5:S5"/>
    <mergeCell ref="B6:S6"/>
    <mergeCell ref="A7:A9"/>
    <mergeCell ref="C7:S7"/>
    <mergeCell ref="C8:S8"/>
    <mergeCell ref="C9:S9"/>
    <mergeCell ref="B1:S1"/>
    <mergeCell ref="B2:S2"/>
    <mergeCell ref="B3:E3"/>
    <mergeCell ref="F3:G3"/>
    <mergeCell ref="H3:S3"/>
    <mergeCell ref="B4:E4"/>
    <mergeCell ref="F4:G4"/>
    <mergeCell ref="H4:S4"/>
    <mergeCell ref="C10:S10"/>
  </mergeCells>
  <printOptions horizontalCentered="1"/>
  <pageMargins left="0" right="0" top="0.74803149606299213" bottom="0.74803149606299213" header="0.31496062992125984" footer="0.31496062992125984"/>
  <pageSetup paperSize="9" scale="65" fitToHeight="0" orientation="portrait" horizontalDpi="1200" verticalDpi="1200" r:id="rId1"/>
  <headerFooter>
    <oddHeader>&amp;C&amp;"TH SarabunPSK,ธรรมดา"&amp;12แผนวิสาหกิจระยะ 5 ปี ปีบัญชี 2567-2571 (ทบทวนครั้งที่ 1) และแผนปฏิบัติการ ธ.ก.ส. ปีบัญชี 2568</oddHeader>
    <oddFooter>&amp;L&amp;"TH SarabunPSK,ธรรมดา"&amp;12เอกสารใช้เฉพาะภายใน ธ.ก.ส. เท่านั้น&amp;C&amp;"TH SarabunPSK,ธรรมดา"&amp;12&amp;A</oddFooter>
  </headerFooter>
  <colBreaks count="1" manualBreakCount="1">
    <brk id="1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U74"/>
  <sheetViews>
    <sheetView showGridLines="0" zoomScale="70" zoomScaleNormal="70" zoomScaleSheetLayoutView="110" zoomScalePageLayoutView="136" workbookViewId="0">
      <selection activeCell="B10" sqref="B10:S10"/>
    </sheetView>
  </sheetViews>
  <sheetFormatPr defaultColWidth="8.59765625" defaultRowHeight="15.6" x14ac:dyDescent="0.3"/>
  <cols>
    <col min="1" max="1" width="19.69921875" style="74" customWidth="1"/>
    <col min="2" max="2" width="3.19921875" style="74" customWidth="1"/>
    <col min="3" max="3" width="22.09765625" style="74" customWidth="1"/>
    <col min="4" max="4" width="19.09765625" style="74" customWidth="1"/>
    <col min="5" max="5" width="11.19921875" style="74" customWidth="1"/>
    <col min="6" max="6" width="7.59765625" style="74" customWidth="1"/>
    <col min="7" max="19" width="4.19921875" style="74" customWidth="1"/>
    <col min="20" max="16384" width="8.59765625" style="74"/>
  </cols>
  <sheetData>
    <row r="1" spans="1:20" ht="18" x14ac:dyDescent="0.35">
      <c r="A1" s="600" t="s">
        <v>351</v>
      </c>
      <c r="B1" s="1919" t="s">
        <v>930</v>
      </c>
      <c r="C1" s="1920"/>
      <c r="D1" s="1920"/>
      <c r="E1" s="1920"/>
      <c r="F1" s="1920"/>
      <c r="G1" s="1920"/>
      <c r="H1" s="1920"/>
      <c r="I1" s="1920"/>
      <c r="J1" s="1920"/>
      <c r="K1" s="1920"/>
      <c r="L1" s="1920"/>
      <c r="M1" s="1920"/>
      <c r="N1" s="1920"/>
      <c r="O1" s="1920"/>
      <c r="P1" s="1920"/>
      <c r="Q1" s="1920"/>
      <c r="R1" s="1920"/>
      <c r="S1" s="1920"/>
      <c r="T1" s="601"/>
    </row>
    <row r="2" spans="1:20" x14ac:dyDescent="0.3">
      <c r="A2" s="602" t="s">
        <v>61</v>
      </c>
      <c r="B2" s="1916" t="s">
        <v>130</v>
      </c>
      <c r="C2" s="1917"/>
      <c r="D2" s="1917"/>
      <c r="E2" s="1917"/>
      <c r="F2" s="1917"/>
      <c r="G2" s="1917"/>
      <c r="H2" s="1917"/>
      <c r="I2" s="1917"/>
      <c r="J2" s="1917"/>
      <c r="K2" s="1917"/>
      <c r="L2" s="1917"/>
      <c r="M2" s="1917"/>
      <c r="N2" s="1917"/>
      <c r="O2" s="1917"/>
      <c r="P2" s="1917"/>
      <c r="Q2" s="1917"/>
      <c r="R2" s="1917"/>
      <c r="S2" s="1917"/>
      <c r="T2" s="601"/>
    </row>
    <row r="3" spans="1:20" x14ac:dyDescent="0.3">
      <c r="A3" s="603" t="s">
        <v>63</v>
      </c>
      <c r="B3" s="1921" t="s">
        <v>931</v>
      </c>
      <c r="C3" s="1922"/>
      <c r="D3" s="1922"/>
      <c r="E3" s="1922"/>
      <c r="F3" s="1922" t="s">
        <v>65</v>
      </c>
      <c r="G3" s="1923"/>
      <c r="H3" s="1921"/>
      <c r="I3" s="1922"/>
      <c r="J3" s="1922"/>
      <c r="K3" s="1922"/>
      <c r="L3" s="1922"/>
      <c r="M3" s="1922"/>
      <c r="N3" s="1922"/>
      <c r="O3" s="1922"/>
      <c r="P3" s="1922"/>
      <c r="Q3" s="1922"/>
      <c r="R3" s="1922"/>
      <c r="S3" s="1922"/>
      <c r="T3" s="601"/>
    </row>
    <row r="4" spans="1:20" x14ac:dyDescent="0.3">
      <c r="A4" s="466" t="s">
        <v>356</v>
      </c>
      <c r="B4" s="1020" t="s">
        <v>133</v>
      </c>
      <c r="C4" s="975"/>
      <c r="D4" s="975"/>
      <c r="E4" s="975"/>
      <c r="F4" s="975" t="s">
        <v>67</v>
      </c>
      <c r="G4" s="975"/>
      <c r="H4" s="1924" t="s">
        <v>134</v>
      </c>
      <c r="I4" s="1924"/>
      <c r="J4" s="1924"/>
      <c r="K4" s="1924"/>
      <c r="L4" s="1924"/>
      <c r="M4" s="1924"/>
      <c r="N4" s="1924"/>
      <c r="O4" s="1924"/>
      <c r="P4" s="1924"/>
      <c r="Q4" s="1924"/>
      <c r="R4" s="1924"/>
      <c r="S4" s="1924"/>
      <c r="T4" s="601"/>
    </row>
    <row r="5" spans="1:20" x14ac:dyDescent="0.3">
      <c r="A5" s="603" t="s">
        <v>69</v>
      </c>
      <c r="B5" s="1916" t="s">
        <v>136</v>
      </c>
      <c r="C5" s="1917"/>
      <c r="D5" s="1917"/>
      <c r="E5" s="1917"/>
      <c r="F5" s="1917"/>
      <c r="G5" s="1917"/>
      <c r="H5" s="1917"/>
      <c r="I5" s="1917"/>
      <c r="J5" s="1917"/>
      <c r="K5" s="1917"/>
      <c r="L5" s="1917"/>
      <c r="M5" s="1917"/>
      <c r="N5" s="1917"/>
      <c r="O5" s="1917"/>
      <c r="P5" s="1917"/>
      <c r="Q5" s="1917"/>
      <c r="R5" s="1917"/>
      <c r="S5" s="1917"/>
      <c r="T5" s="601"/>
    </row>
    <row r="6" spans="1:20" x14ac:dyDescent="0.3">
      <c r="A6" s="603" t="s">
        <v>70</v>
      </c>
      <c r="B6" s="1916" t="s">
        <v>810</v>
      </c>
      <c r="C6" s="1917"/>
      <c r="D6" s="1917"/>
      <c r="E6" s="1917"/>
      <c r="F6" s="1917"/>
      <c r="G6" s="1917"/>
      <c r="H6" s="1917"/>
      <c r="I6" s="1917"/>
      <c r="J6" s="1917"/>
      <c r="K6" s="1917"/>
      <c r="L6" s="1917"/>
      <c r="M6" s="1917"/>
      <c r="N6" s="1917"/>
      <c r="O6" s="1917"/>
      <c r="P6" s="1917"/>
      <c r="Q6" s="1917"/>
      <c r="R6" s="1917"/>
      <c r="S6" s="1917"/>
      <c r="T6" s="601"/>
    </row>
    <row r="7" spans="1:20" x14ac:dyDescent="0.3">
      <c r="A7" s="1021" t="s">
        <v>71</v>
      </c>
      <c r="B7" s="606"/>
      <c r="C7" s="975" t="s">
        <v>811</v>
      </c>
      <c r="D7" s="975"/>
      <c r="E7" s="975"/>
      <c r="F7" s="975"/>
      <c r="G7" s="975"/>
      <c r="H7" s="975"/>
      <c r="I7" s="975"/>
      <c r="J7" s="975"/>
      <c r="K7" s="975"/>
      <c r="L7" s="975"/>
      <c r="M7" s="975"/>
      <c r="N7" s="975"/>
      <c r="O7" s="975"/>
      <c r="P7" s="975"/>
      <c r="Q7" s="975"/>
      <c r="R7" s="975"/>
      <c r="S7" s="975"/>
      <c r="T7" s="601"/>
    </row>
    <row r="8" spans="1:20" x14ac:dyDescent="0.3">
      <c r="A8" s="1021"/>
      <c r="B8" s="606"/>
      <c r="C8" s="1918"/>
      <c r="D8" s="1918"/>
      <c r="E8" s="1918"/>
      <c r="F8" s="1918"/>
      <c r="G8" s="1918"/>
      <c r="H8" s="1918"/>
      <c r="I8" s="1918"/>
      <c r="J8" s="1918"/>
      <c r="K8" s="1918"/>
      <c r="L8" s="1918"/>
      <c r="M8" s="1918"/>
      <c r="N8" s="1918"/>
      <c r="O8" s="1918"/>
      <c r="P8" s="1918"/>
      <c r="Q8" s="1918"/>
      <c r="R8" s="1918"/>
      <c r="S8" s="1918"/>
      <c r="T8" s="601"/>
    </row>
    <row r="9" spans="1:20" x14ac:dyDescent="0.3">
      <c r="A9" s="1021"/>
      <c r="B9" s="607"/>
      <c r="C9" s="981"/>
      <c r="D9" s="981"/>
      <c r="E9" s="981"/>
      <c r="F9" s="981"/>
      <c r="G9" s="981"/>
      <c r="H9" s="981"/>
      <c r="I9" s="981"/>
      <c r="J9" s="981"/>
      <c r="K9" s="981"/>
      <c r="L9" s="981"/>
      <c r="M9" s="981"/>
      <c r="N9" s="981"/>
      <c r="O9" s="981"/>
      <c r="P9" s="981"/>
      <c r="Q9" s="981"/>
      <c r="R9" s="981"/>
      <c r="S9" s="981"/>
      <c r="T9" s="601"/>
    </row>
    <row r="10" spans="1:20" ht="21" x14ac:dyDescent="0.4">
      <c r="A10" s="608" t="s">
        <v>72</v>
      </c>
      <c r="B10" s="605"/>
      <c r="C10" s="1925" t="s">
        <v>932</v>
      </c>
      <c r="D10" s="1925"/>
      <c r="E10" s="1925"/>
      <c r="F10" s="1925"/>
      <c r="G10" s="1925"/>
      <c r="H10" s="1925"/>
      <c r="I10" s="1925"/>
      <c r="J10" s="1925"/>
      <c r="K10" s="1925"/>
      <c r="L10" s="1925"/>
      <c r="M10" s="1925"/>
      <c r="N10" s="1925"/>
      <c r="O10" s="1925"/>
      <c r="P10" s="1925"/>
      <c r="Q10" s="1925"/>
      <c r="R10" s="1925"/>
      <c r="S10" s="1925"/>
      <c r="T10" s="601"/>
    </row>
    <row r="11" spans="1:20" ht="15.6" customHeight="1" x14ac:dyDescent="0.3">
      <c r="A11" s="1926" t="s">
        <v>73</v>
      </c>
      <c r="B11" s="1010"/>
      <c r="C11" s="1928"/>
      <c r="D11" s="1928"/>
      <c r="E11" s="1928"/>
      <c r="F11" s="1928"/>
      <c r="G11" s="1928"/>
      <c r="H11" s="1928"/>
      <c r="I11" s="1928"/>
      <c r="J11" s="1928"/>
      <c r="K11" s="1928"/>
      <c r="L11" s="1928"/>
      <c r="M11" s="1928"/>
      <c r="N11" s="1928"/>
      <c r="O11" s="1928"/>
      <c r="P11" s="1928"/>
      <c r="Q11" s="1928"/>
      <c r="R11" s="1928"/>
      <c r="S11" s="1928"/>
      <c r="T11" s="601" t="s">
        <v>137</v>
      </c>
    </row>
    <row r="12" spans="1:20" x14ac:dyDescent="0.3">
      <c r="A12" s="1927"/>
      <c r="B12" s="982"/>
      <c r="C12" s="1929"/>
      <c r="D12" s="1929"/>
      <c r="E12" s="1929"/>
      <c r="F12" s="1929"/>
      <c r="G12" s="1929"/>
      <c r="H12" s="1929"/>
      <c r="I12" s="1929"/>
      <c r="J12" s="1929"/>
      <c r="K12" s="1929"/>
      <c r="L12" s="1929"/>
      <c r="M12" s="1929"/>
      <c r="N12" s="1929"/>
      <c r="O12" s="1929"/>
      <c r="P12" s="1929"/>
      <c r="Q12" s="1929"/>
      <c r="R12" s="1929"/>
      <c r="S12" s="1929"/>
      <c r="T12" s="601"/>
    </row>
    <row r="13" spans="1:20" ht="15.6" customHeight="1" x14ac:dyDescent="0.3">
      <c r="A13" s="1926" t="s">
        <v>74</v>
      </c>
      <c r="B13" s="609"/>
      <c r="C13" s="609" t="s">
        <v>933</v>
      </c>
      <c r="D13" s="609"/>
      <c r="E13" s="609"/>
      <c r="F13" s="609"/>
      <c r="G13" s="1017" t="s">
        <v>660</v>
      </c>
      <c r="H13" s="1013"/>
      <c r="I13" s="960"/>
      <c r="J13" s="1010" t="s">
        <v>934</v>
      </c>
      <c r="K13" s="1928"/>
      <c r="L13" s="1928"/>
      <c r="M13" s="1928"/>
      <c r="N13" s="1928"/>
      <c r="O13" s="1928"/>
      <c r="P13" s="1928"/>
      <c r="Q13" s="1928"/>
      <c r="R13" s="1928"/>
      <c r="S13" s="1928"/>
      <c r="T13" s="601"/>
    </row>
    <row r="14" spans="1:20" ht="15.6" customHeight="1" x14ac:dyDescent="0.3">
      <c r="A14" s="1021"/>
      <c r="B14" s="261"/>
      <c r="C14" s="261"/>
      <c r="D14" s="261"/>
      <c r="E14" s="261"/>
      <c r="F14" s="261"/>
      <c r="G14" s="1018" t="s">
        <v>663</v>
      </c>
      <c r="H14" s="1019"/>
      <c r="I14" s="961"/>
      <c r="J14" s="998" t="s">
        <v>935</v>
      </c>
      <c r="K14" s="976"/>
      <c r="L14" s="976"/>
      <c r="M14" s="976"/>
      <c r="N14" s="976"/>
      <c r="O14" s="976"/>
      <c r="P14" s="976"/>
      <c r="Q14" s="976"/>
      <c r="R14" s="976"/>
      <c r="S14" s="976"/>
      <c r="T14" s="601"/>
    </row>
    <row r="15" spans="1:20" x14ac:dyDescent="0.3">
      <c r="A15" s="1021"/>
      <c r="B15" s="262"/>
      <c r="C15" s="262"/>
      <c r="D15" s="262"/>
      <c r="E15" s="262"/>
      <c r="F15" s="262"/>
      <c r="G15" s="1014"/>
      <c r="H15" s="1930"/>
      <c r="I15" s="962"/>
      <c r="J15" s="982"/>
      <c r="K15" s="1929"/>
      <c r="L15" s="1929"/>
      <c r="M15" s="1929"/>
      <c r="N15" s="1929"/>
      <c r="O15" s="1929"/>
      <c r="P15" s="1929"/>
      <c r="Q15" s="1929"/>
      <c r="R15" s="1929"/>
      <c r="S15" s="1929"/>
      <c r="T15" s="601"/>
    </row>
    <row r="16" spans="1:20" ht="18" x14ac:dyDescent="0.3">
      <c r="A16" s="610" t="s">
        <v>76</v>
      </c>
      <c r="B16" s="187"/>
      <c r="C16" s="187"/>
      <c r="D16" s="601"/>
      <c r="E16" s="601"/>
      <c r="F16" s="601"/>
      <c r="G16" s="1939" t="s">
        <v>77</v>
      </c>
      <c r="H16" s="1940"/>
      <c r="I16" s="1940"/>
      <c r="J16" s="1941"/>
      <c r="K16" s="1939" t="s">
        <v>78</v>
      </c>
      <c r="L16" s="1940"/>
      <c r="M16" s="1940"/>
      <c r="N16" s="1941"/>
      <c r="O16" s="1939" t="s">
        <v>79</v>
      </c>
      <c r="P16" s="1940"/>
      <c r="Q16" s="1940"/>
      <c r="R16" s="1940"/>
      <c r="S16" s="1941"/>
      <c r="T16" s="601"/>
    </row>
    <row r="17" spans="1:20" x14ac:dyDescent="0.3">
      <c r="A17" s="1022" t="s">
        <v>936</v>
      </c>
      <c r="B17" s="1942"/>
      <c r="C17" s="1942"/>
      <c r="D17" s="1942"/>
      <c r="E17" s="1942"/>
      <c r="F17" s="1943"/>
      <c r="G17" s="1944">
        <v>40000000</v>
      </c>
      <c r="H17" s="1945"/>
      <c r="I17" s="1945"/>
      <c r="J17" s="1946"/>
      <c r="K17" s="1947"/>
      <c r="L17" s="1948"/>
      <c r="M17" s="1948"/>
      <c r="N17" s="1949"/>
      <c r="O17" s="1944">
        <v>40000000</v>
      </c>
      <c r="P17" s="1945"/>
      <c r="Q17" s="1945"/>
      <c r="R17" s="1945"/>
      <c r="S17" s="1946"/>
      <c r="T17" s="601"/>
    </row>
    <row r="18" spans="1:20" x14ac:dyDescent="0.3">
      <c r="A18" s="1020" t="s">
        <v>937</v>
      </c>
      <c r="B18" s="975"/>
      <c r="C18" s="975"/>
      <c r="D18" s="975"/>
      <c r="E18" s="975"/>
      <c r="F18" s="1931"/>
      <c r="G18" s="1932"/>
      <c r="H18" s="1933"/>
      <c r="I18" s="1933"/>
      <c r="J18" s="1934"/>
      <c r="K18" s="1932"/>
      <c r="L18" s="1933"/>
      <c r="M18" s="1933"/>
      <c r="N18" s="1934"/>
      <c r="O18" s="1932">
        <v>0</v>
      </c>
      <c r="P18" s="1933"/>
      <c r="Q18" s="1933"/>
      <c r="R18" s="1933"/>
      <c r="S18" s="1934"/>
      <c r="T18" s="601"/>
    </row>
    <row r="19" spans="1:20" x14ac:dyDescent="0.3">
      <c r="A19" s="1016" t="s">
        <v>938</v>
      </c>
      <c r="B19" s="1015"/>
      <c r="C19" s="1015"/>
      <c r="D19" s="1015"/>
      <c r="E19" s="1015"/>
      <c r="F19" s="1935"/>
      <c r="G19" s="1936"/>
      <c r="H19" s="1937"/>
      <c r="I19" s="1937"/>
      <c r="J19" s="1938"/>
      <c r="K19" s="1936"/>
      <c r="L19" s="1937"/>
      <c r="M19" s="1937"/>
      <c r="N19" s="1938"/>
      <c r="O19" s="1518">
        <v>0</v>
      </c>
      <c r="P19" s="1519"/>
      <c r="Q19" s="1519"/>
      <c r="R19" s="1519"/>
      <c r="S19" s="1520"/>
      <c r="T19" s="601"/>
    </row>
    <row r="20" spans="1:20" ht="16.2" thickBot="1" x14ac:dyDescent="0.35">
      <c r="A20" s="1011" t="s">
        <v>80</v>
      </c>
      <c r="B20" s="977"/>
      <c r="C20" s="977"/>
      <c r="D20" s="977"/>
      <c r="E20" s="977"/>
      <c r="F20" s="978"/>
      <c r="G20" s="1950">
        <v>40000000</v>
      </c>
      <c r="H20" s="1951"/>
      <c r="I20" s="1951"/>
      <c r="J20" s="1952"/>
      <c r="K20" s="1953" t="s">
        <v>745</v>
      </c>
      <c r="L20" s="1954"/>
      <c r="M20" s="1954"/>
      <c r="N20" s="1955"/>
      <c r="O20" s="1950">
        <v>40000000</v>
      </c>
      <c r="P20" s="1951"/>
      <c r="Q20" s="1951"/>
      <c r="R20" s="1951"/>
      <c r="S20" s="1952"/>
      <c r="T20" s="601"/>
    </row>
    <row r="21" spans="1:20" ht="16.2" thickTop="1" x14ac:dyDescent="0.3">
      <c r="A21" s="188"/>
      <c r="B21" s="189"/>
      <c r="C21" s="189"/>
      <c r="D21" s="189"/>
      <c r="E21" s="189"/>
      <c r="F21" s="189"/>
      <c r="G21" s="604"/>
      <c r="H21" s="604"/>
      <c r="I21" s="604"/>
      <c r="J21" s="604"/>
      <c r="K21" s="604"/>
      <c r="L21" s="604"/>
      <c r="M21" s="604"/>
      <c r="N21" s="604"/>
      <c r="O21" s="604"/>
      <c r="P21" s="604"/>
      <c r="Q21" s="604"/>
      <c r="R21" s="604"/>
      <c r="S21" s="611"/>
      <c r="T21" s="601"/>
    </row>
    <row r="22" spans="1:20" x14ac:dyDescent="0.3">
      <c r="A22" s="1956" t="s">
        <v>81</v>
      </c>
      <c r="B22" s="1957"/>
      <c r="C22" s="1956" t="s">
        <v>82</v>
      </c>
      <c r="D22" s="1958"/>
      <c r="E22" s="1957" t="s">
        <v>83</v>
      </c>
      <c r="F22" s="1958"/>
      <c r="G22" s="1959" t="s">
        <v>81</v>
      </c>
      <c r="H22" s="1960"/>
      <c r="I22" s="1960"/>
      <c r="J22" s="1961"/>
      <c r="K22" s="1939" t="s">
        <v>82</v>
      </c>
      <c r="L22" s="1940"/>
      <c r="M22" s="1940"/>
      <c r="N22" s="1941"/>
      <c r="O22" s="1939" t="s">
        <v>83</v>
      </c>
      <c r="P22" s="1940"/>
      <c r="Q22" s="1940"/>
      <c r="R22" s="1940"/>
      <c r="S22" s="1941"/>
      <c r="T22" s="601"/>
    </row>
    <row r="23" spans="1:20" ht="15.6" customHeight="1" x14ac:dyDescent="0.3">
      <c r="A23" s="1976" t="s">
        <v>84</v>
      </c>
      <c r="B23" s="1977"/>
      <c r="C23" s="1911" t="s">
        <v>939</v>
      </c>
      <c r="D23" s="1962"/>
      <c r="E23" s="1928"/>
      <c r="F23" s="1928"/>
      <c r="G23" s="1976" t="s">
        <v>85</v>
      </c>
      <c r="H23" s="1977"/>
      <c r="I23" s="1977"/>
      <c r="J23" s="1980"/>
      <c r="K23" s="1985"/>
      <c r="L23" s="1985"/>
      <c r="M23" s="1985"/>
      <c r="N23" s="1986"/>
      <c r="O23" s="1987"/>
      <c r="P23" s="1985"/>
      <c r="Q23" s="1985"/>
      <c r="R23" s="1985"/>
      <c r="S23" s="1985"/>
      <c r="T23" s="601"/>
    </row>
    <row r="24" spans="1:20" x14ac:dyDescent="0.3">
      <c r="A24" s="1978"/>
      <c r="B24" s="1979"/>
      <c r="C24" s="1913"/>
      <c r="D24" s="1963"/>
      <c r="E24" s="976" t="s">
        <v>940</v>
      </c>
      <c r="F24" s="976"/>
      <c r="G24" s="1978"/>
      <c r="H24" s="1979"/>
      <c r="I24" s="1979"/>
      <c r="J24" s="1981"/>
      <c r="K24" s="1922" t="s">
        <v>941</v>
      </c>
      <c r="L24" s="1922"/>
      <c r="M24" s="1922"/>
      <c r="N24" s="1923"/>
      <c r="O24" s="1921" t="s">
        <v>942</v>
      </c>
      <c r="P24" s="1922"/>
      <c r="Q24" s="1922"/>
      <c r="R24" s="1922"/>
      <c r="S24" s="1922"/>
      <c r="T24" s="601"/>
    </row>
    <row r="25" spans="1:20" x14ac:dyDescent="0.3">
      <c r="A25" s="1978"/>
      <c r="B25" s="1979"/>
      <c r="C25" s="1913"/>
      <c r="D25" s="1963"/>
      <c r="E25" s="976"/>
      <c r="F25" s="976"/>
      <c r="G25" s="1978"/>
      <c r="H25" s="1979"/>
      <c r="I25" s="1979"/>
      <c r="J25" s="1981"/>
      <c r="K25" s="1922"/>
      <c r="L25" s="1922"/>
      <c r="M25" s="1922"/>
      <c r="N25" s="1923"/>
      <c r="O25" s="1921"/>
      <c r="P25" s="1922"/>
      <c r="Q25" s="1922"/>
      <c r="R25" s="1922"/>
      <c r="S25" s="1922"/>
      <c r="T25" s="601"/>
    </row>
    <row r="26" spans="1:20" x14ac:dyDescent="0.3">
      <c r="A26" s="1978"/>
      <c r="B26" s="1979"/>
      <c r="C26" s="1964"/>
      <c r="D26" s="1966"/>
      <c r="E26" s="612"/>
      <c r="F26" s="612"/>
      <c r="G26" s="1982"/>
      <c r="H26" s="1983"/>
      <c r="I26" s="1983"/>
      <c r="J26" s="1984"/>
      <c r="K26" s="1971"/>
      <c r="L26" s="1971"/>
      <c r="M26" s="1971"/>
      <c r="N26" s="1972"/>
      <c r="O26" s="1973"/>
      <c r="P26" s="1971"/>
      <c r="Q26" s="1971"/>
      <c r="R26" s="1971"/>
      <c r="S26" s="1971"/>
      <c r="T26" s="601"/>
    </row>
    <row r="27" spans="1:20" ht="18" x14ac:dyDescent="0.3">
      <c r="A27" s="613" t="s">
        <v>86</v>
      </c>
      <c r="B27" s="614"/>
      <c r="C27" s="605"/>
      <c r="D27" s="605"/>
      <c r="E27" s="605"/>
      <c r="F27" s="605"/>
      <c r="G27" s="1909"/>
      <c r="H27" s="1909"/>
      <c r="I27" s="1909"/>
      <c r="J27" s="1909"/>
      <c r="K27" s="1910"/>
      <c r="L27" s="1910"/>
      <c r="M27" s="1910"/>
      <c r="N27" s="1910"/>
      <c r="O27" s="1910"/>
      <c r="P27" s="1910"/>
      <c r="Q27" s="1910"/>
      <c r="R27" s="1910"/>
      <c r="S27" s="615"/>
      <c r="T27" s="601"/>
    </row>
    <row r="28" spans="1:20" x14ac:dyDescent="0.3">
      <c r="A28" s="1974" t="s">
        <v>81</v>
      </c>
      <c r="B28" s="1975"/>
      <c r="C28" s="1956" t="s">
        <v>82</v>
      </c>
      <c r="D28" s="1958"/>
      <c r="E28" s="1956" t="s">
        <v>83</v>
      </c>
      <c r="F28" s="1957"/>
      <c r="G28" s="1939" t="s">
        <v>81</v>
      </c>
      <c r="H28" s="1940"/>
      <c r="I28" s="1940"/>
      <c r="J28" s="1941"/>
      <c r="K28" s="1940" t="s">
        <v>82</v>
      </c>
      <c r="L28" s="1940"/>
      <c r="M28" s="1940"/>
      <c r="N28" s="1941"/>
      <c r="O28" s="1939" t="s">
        <v>83</v>
      </c>
      <c r="P28" s="1940"/>
      <c r="Q28" s="1940"/>
      <c r="R28" s="1940"/>
      <c r="S28" s="1941"/>
      <c r="T28" s="601"/>
    </row>
    <row r="29" spans="1:20" ht="15.6" customHeight="1" x14ac:dyDescent="0.3">
      <c r="A29" s="1911" t="s">
        <v>409</v>
      </c>
      <c r="B29" s="1962"/>
      <c r="C29" s="616"/>
      <c r="D29" s="617"/>
      <c r="E29" s="618"/>
      <c r="F29" s="619"/>
      <c r="G29" s="1911" t="s">
        <v>410</v>
      </c>
      <c r="H29" s="1912"/>
      <c r="I29" s="1912"/>
      <c r="J29" s="1962"/>
      <c r="K29" s="1967"/>
      <c r="L29" s="1967"/>
      <c r="M29" s="1967"/>
      <c r="N29" s="1903"/>
      <c r="O29" s="1902"/>
      <c r="P29" s="1967"/>
      <c r="Q29" s="1967"/>
      <c r="R29" s="1967"/>
      <c r="S29" s="1967"/>
      <c r="T29" s="601"/>
    </row>
    <row r="30" spans="1:20" x14ac:dyDescent="0.3">
      <c r="A30" s="1913"/>
      <c r="B30" s="1963"/>
      <c r="C30" s="190"/>
      <c r="D30" s="601"/>
      <c r="E30" s="621"/>
      <c r="F30" s="622"/>
      <c r="G30" s="1913"/>
      <c r="H30" s="1914"/>
      <c r="I30" s="1914"/>
      <c r="J30" s="1963"/>
      <c r="K30" s="1889"/>
      <c r="L30" s="1889"/>
      <c r="M30" s="1889"/>
      <c r="N30" s="1908"/>
      <c r="O30" s="1907"/>
      <c r="P30" s="1889"/>
      <c r="Q30" s="1889"/>
      <c r="R30" s="1889"/>
      <c r="S30" s="1889"/>
      <c r="T30" s="601"/>
    </row>
    <row r="31" spans="1:20" x14ac:dyDescent="0.3">
      <c r="A31" s="1913"/>
      <c r="B31" s="1963"/>
      <c r="C31" s="623"/>
      <c r="D31" s="612"/>
      <c r="E31" s="624"/>
      <c r="F31" s="625"/>
      <c r="G31" s="1964"/>
      <c r="H31" s="1965"/>
      <c r="I31" s="1965"/>
      <c r="J31" s="1966"/>
      <c r="K31" s="1968"/>
      <c r="L31" s="1968"/>
      <c r="M31" s="1968"/>
      <c r="N31" s="1969"/>
      <c r="O31" s="1970"/>
      <c r="P31" s="1968"/>
      <c r="Q31" s="1968"/>
      <c r="R31" s="1968"/>
      <c r="S31" s="1968"/>
      <c r="T31" s="601"/>
    </row>
    <row r="32" spans="1:20" ht="18" x14ac:dyDescent="0.3">
      <c r="A32" s="1991" t="s">
        <v>90</v>
      </c>
      <c r="B32" s="1992"/>
      <c r="C32" s="190"/>
      <c r="D32" s="601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15"/>
      <c r="T32" s="601"/>
    </row>
    <row r="33" spans="1:21" ht="15.6" customHeight="1" x14ac:dyDescent="0.3">
      <c r="A33" s="1976" t="s">
        <v>91</v>
      </c>
      <c r="B33" s="1977"/>
      <c r="C33" s="1013"/>
      <c r="D33" s="1013"/>
      <c r="E33" s="960"/>
      <c r="F33" s="1911" t="s">
        <v>83</v>
      </c>
      <c r="G33" s="1912"/>
      <c r="H33" s="1967"/>
      <c r="I33" s="1967"/>
      <c r="J33" s="1967"/>
      <c r="K33" s="1967"/>
      <c r="L33" s="1967"/>
      <c r="M33" s="1967"/>
      <c r="N33" s="1967"/>
      <c r="O33" s="1967"/>
      <c r="P33" s="1967"/>
      <c r="Q33" s="1967"/>
      <c r="R33" s="1967"/>
      <c r="S33" s="1967"/>
      <c r="T33" s="601"/>
    </row>
    <row r="34" spans="1:21" ht="15.6" customHeight="1" x14ac:dyDescent="0.3">
      <c r="A34" s="1978"/>
      <c r="B34" s="1979"/>
      <c r="C34" s="1968"/>
      <c r="D34" s="1968"/>
      <c r="E34" s="1969"/>
      <c r="F34" s="1913" t="s">
        <v>674</v>
      </c>
      <c r="G34" s="1914"/>
      <c r="H34" s="1968"/>
      <c r="I34" s="1968"/>
      <c r="J34" s="1968"/>
      <c r="K34" s="1968"/>
      <c r="L34" s="1968"/>
      <c r="M34" s="1968"/>
      <c r="N34" s="1968"/>
      <c r="O34" s="1968"/>
      <c r="P34" s="1968"/>
      <c r="Q34" s="1968"/>
      <c r="R34" s="1968"/>
      <c r="S34" s="1968"/>
      <c r="T34" s="601"/>
    </row>
    <row r="35" spans="1:21" x14ac:dyDescent="0.3">
      <c r="A35" s="626"/>
      <c r="B35" s="601"/>
      <c r="C35" s="601"/>
      <c r="D35" s="601"/>
      <c r="E35" s="601"/>
      <c r="F35" s="601"/>
      <c r="G35" s="1890"/>
      <c r="H35" s="1890"/>
      <c r="I35" s="1901"/>
      <c r="J35" s="1901"/>
      <c r="K35" s="1901"/>
      <c r="L35" s="1901"/>
      <c r="M35" s="1901"/>
      <c r="N35" s="1901"/>
      <c r="O35" s="1901"/>
      <c r="P35" s="1901"/>
      <c r="Q35" s="1901"/>
      <c r="R35" s="1901"/>
      <c r="S35" s="615"/>
      <c r="T35" s="601"/>
    </row>
    <row r="36" spans="1:21" ht="18" x14ac:dyDescent="0.3">
      <c r="A36" s="2001" t="s">
        <v>93</v>
      </c>
      <c r="B36" s="2002"/>
      <c r="C36" s="605"/>
      <c r="D36" s="601"/>
      <c r="E36" s="601"/>
      <c r="F36" s="601"/>
      <c r="G36" s="1915"/>
      <c r="H36" s="1915"/>
      <c r="I36" s="1915"/>
      <c r="J36" s="1915"/>
      <c r="K36" s="1915"/>
      <c r="L36" s="1915"/>
      <c r="M36" s="1915"/>
      <c r="N36" s="1915"/>
      <c r="O36" s="1915"/>
      <c r="P36" s="1915"/>
      <c r="Q36" s="1915"/>
      <c r="R36" s="1915"/>
      <c r="S36" s="615"/>
      <c r="T36" s="601"/>
    </row>
    <row r="37" spans="1:21" ht="15.6" customHeight="1" x14ac:dyDescent="0.3">
      <c r="A37" s="2003" t="s">
        <v>943</v>
      </c>
      <c r="B37" s="2004"/>
      <c r="C37" s="2005"/>
      <c r="D37" s="2009" t="s">
        <v>95</v>
      </c>
      <c r="E37" s="627" t="s">
        <v>225</v>
      </c>
      <c r="F37" s="1988" t="s">
        <v>97</v>
      </c>
      <c r="G37" s="1974" t="s">
        <v>98</v>
      </c>
      <c r="H37" s="1990"/>
      <c r="I37" s="1990"/>
      <c r="J37" s="1990"/>
      <c r="K37" s="1990"/>
      <c r="L37" s="1990"/>
      <c r="M37" s="1990"/>
      <c r="N37" s="1990"/>
      <c r="O37" s="1990"/>
      <c r="P37" s="1990"/>
      <c r="Q37" s="1990"/>
      <c r="R37" s="1990"/>
      <c r="S37" s="1990"/>
      <c r="T37" s="601"/>
    </row>
    <row r="38" spans="1:21" x14ac:dyDescent="0.3">
      <c r="A38" s="2006"/>
      <c r="B38" s="2007"/>
      <c r="C38" s="2008"/>
      <c r="D38" s="2010"/>
      <c r="E38" s="628" t="s">
        <v>675</v>
      </c>
      <c r="F38" s="1989"/>
      <c r="G38" s="630" t="s">
        <v>99</v>
      </c>
      <c r="H38" s="630" t="s">
        <v>100</v>
      </c>
      <c r="I38" s="630" t="s">
        <v>101</v>
      </c>
      <c r="J38" s="630" t="s">
        <v>102</v>
      </c>
      <c r="K38" s="630" t="s">
        <v>103</v>
      </c>
      <c r="L38" s="630" t="s">
        <v>104</v>
      </c>
      <c r="M38" s="630" t="s">
        <v>105</v>
      </c>
      <c r="N38" s="630" t="s">
        <v>106</v>
      </c>
      <c r="O38" s="630" t="s">
        <v>107</v>
      </c>
      <c r="P38" s="630" t="s">
        <v>108</v>
      </c>
      <c r="Q38" s="630" t="s">
        <v>109</v>
      </c>
      <c r="R38" s="630" t="s">
        <v>110</v>
      </c>
      <c r="S38" s="630" t="s">
        <v>111</v>
      </c>
      <c r="T38" s="601"/>
    </row>
    <row r="39" spans="1:21" ht="35.700000000000003" customHeight="1" x14ac:dyDescent="0.3">
      <c r="A39" s="2011" t="s">
        <v>944</v>
      </c>
      <c r="B39" s="2012"/>
      <c r="C39" s="2013"/>
      <c r="D39" s="631"/>
      <c r="E39" s="632"/>
      <c r="F39" s="632"/>
      <c r="G39" s="632"/>
      <c r="H39" s="632"/>
      <c r="I39" s="632"/>
      <c r="J39" s="632"/>
      <c r="K39" s="632"/>
      <c r="L39" s="632"/>
      <c r="M39" s="632"/>
      <c r="N39" s="632"/>
      <c r="O39" s="632"/>
      <c r="P39" s="632"/>
      <c r="Q39" s="632"/>
      <c r="R39" s="632"/>
      <c r="S39" s="629"/>
      <c r="T39" s="601"/>
    </row>
    <row r="40" spans="1:21" ht="31.35" customHeight="1" x14ac:dyDescent="0.3">
      <c r="A40" s="633" t="s">
        <v>945</v>
      </c>
      <c r="B40" s="634"/>
      <c r="C40" s="635"/>
      <c r="D40" s="636" t="s">
        <v>946</v>
      </c>
      <c r="E40" s="636" t="s">
        <v>947</v>
      </c>
      <c r="F40" s="637">
        <v>0.3</v>
      </c>
      <c r="G40" s="637">
        <v>0.2</v>
      </c>
      <c r="H40" s="637">
        <v>0.1</v>
      </c>
      <c r="I40" s="637">
        <v>0.1</v>
      </c>
      <c r="J40" s="637">
        <v>0.05</v>
      </c>
      <c r="K40" s="637">
        <v>0.05</v>
      </c>
      <c r="L40" s="637">
        <v>0.1</v>
      </c>
      <c r="M40" s="637">
        <v>0.05</v>
      </c>
      <c r="N40" s="637">
        <v>0.05</v>
      </c>
      <c r="O40" s="637">
        <v>0.1</v>
      </c>
      <c r="P40" s="637">
        <v>0.05</v>
      </c>
      <c r="Q40" s="637">
        <v>0.05</v>
      </c>
      <c r="R40" s="637">
        <v>0.1</v>
      </c>
      <c r="S40" s="638">
        <v>1</v>
      </c>
      <c r="T40" s="601"/>
      <c r="U40" s="143"/>
    </row>
    <row r="41" spans="1:21" ht="34.950000000000003" customHeight="1" x14ac:dyDescent="0.3">
      <c r="A41" s="1995" t="s">
        <v>948</v>
      </c>
      <c r="B41" s="1996"/>
      <c r="C41" s="1997"/>
      <c r="D41" s="636"/>
      <c r="E41" s="636"/>
      <c r="F41" s="636"/>
      <c r="G41" s="636"/>
      <c r="H41" s="636"/>
      <c r="I41" s="636"/>
      <c r="J41" s="636"/>
      <c r="K41" s="636"/>
      <c r="L41" s="636"/>
      <c r="M41" s="636"/>
      <c r="N41" s="636"/>
      <c r="O41" s="636"/>
      <c r="P41" s="636"/>
      <c r="Q41" s="636"/>
      <c r="R41" s="636"/>
      <c r="S41" s="639"/>
      <c r="T41" s="601"/>
      <c r="U41" s="152"/>
    </row>
    <row r="42" spans="1:21" x14ac:dyDescent="0.3">
      <c r="A42" s="633" t="s">
        <v>949</v>
      </c>
      <c r="B42" s="634"/>
      <c r="C42" s="635"/>
      <c r="D42" s="636"/>
      <c r="E42" s="636"/>
      <c r="F42" s="636"/>
      <c r="G42" s="636"/>
      <c r="H42" s="636"/>
      <c r="I42" s="636"/>
      <c r="J42" s="636"/>
      <c r="K42" s="636"/>
      <c r="L42" s="636"/>
      <c r="M42" s="636"/>
      <c r="N42" s="636"/>
      <c r="O42" s="636"/>
      <c r="P42" s="636"/>
      <c r="Q42" s="636"/>
      <c r="R42" s="636"/>
      <c r="S42" s="639"/>
      <c r="T42" s="601"/>
    </row>
    <row r="43" spans="1:21" x14ac:dyDescent="0.3">
      <c r="A43" s="640" t="s">
        <v>950</v>
      </c>
      <c r="B43" s="641"/>
      <c r="C43" s="642"/>
      <c r="D43" s="643" t="s">
        <v>951</v>
      </c>
      <c r="E43" s="643" t="s">
        <v>931</v>
      </c>
      <c r="F43" s="644">
        <v>0.3</v>
      </c>
      <c r="G43" s="644">
        <v>0.1</v>
      </c>
      <c r="H43" s="644">
        <v>0.1</v>
      </c>
      <c r="I43" s="644">
        <v>0.1</v>
      </c>
      <c r="J43" s="644">
        <v>0.15</v>
      </c>
      <c r="K43" s="644">
        <v>0.15</v>
      </c>
      <c r="L43" s="644">
        <v>0.15</v>
      </c>
      <c r="M43" s="644">
        <v>0.1</v>
      </c>
      <c r="N43" s="644">
        <v>0.1</v>
      </c>
      <c r="O43" s="644">
        <v>0.05</v>
      </c>
      <c r="P43" s="643"/>
      <c r="Q43" s="643"/>
      <c r="R43" s="643"/>
      <c r="S43" s="645">
        <v>1</v>
      </c>
      <c r="T43" s="601"/>
    </row>
    <row r="44" spans="1:21" x14ac:dyDescent="0.3">
      <c r="A44" s="640" t="s">
        <v>952</v>
      </c>
      <c r="B44" s="641"/>
      <c r="C44" s="642"/>
      <c r="D44" s="643"/>
      <c r="E44" s="643"/>
      <c r="F44" s="643"/>
      <c r="G44" s="643"/>
      <c r="H44" s="643"/>
      <c r="I44" s="643"/>
      <c r="J44" s="643"/>
      <c r="K44" s="643"/>
      <c r="L44" s="643"/>
      <c r="M44" s="643"/>
      <c r="N44" s="643"/>
      <c r="O44" s="643"/>
      <c r="P44" s="643"/>
      <c r="Q44" s="643"/>
      <c r="R44" s="643"/>
      <c r="S44" s="646"/>
      <c r="T44" s="601"/>
    </row>
    <row r="45" spans="1:21" x14ac:dyDescent="0.3">
      <c r="A45" s="640" t="s">
        <v>953</v>
      </c>
      <c r="B45" s="641"/>
      <c r="C45" s="642"/>
      <c r="D45" s="643"/>
      <c r="E45" s="643"/>
      <c r="F45" s="643"/>
      <c r="G45" s="643"/>
      <c r="H45" s="643"/>
      <c r="I45" s="643"/>
      <c r="J45" s="643"/>
      <c r="K45" s="643"/>
      <c r="L45" s="643"/>
      <c r="M45" s="643"/>
      <c r="N45" s="643"/>
      <c r="O45" s="643"/>
      <c r="P45" s="643"/>
      <c r="Q45" s="643"/>
      <c r="R45" s="643"/>
      <c r="S45" s="646"/>
      <c r="T45" s="601"/>
    </row>
    <row r="46" spans="1:21" x14ac:dyDescent="0.3">
      <c r="A46" s="1998" t="s">
        <v>954</v>
      </c>
      <c r="B46" s="1999"/>
      <c r="C46" s="2000"/>
      <c r="D46" s="643"/>
      <c r="E46" s="643"/>
      <c r="F46" s="643"/>
      <c r="G46" s="643"/>
      <c r="H46" s="643"/>
      <c r="I46" s="643"/>
      <c r="J46" s="643"/>
      <c r="K46" s="643"/>
      <c r="L46" s="643"/>
      <c r="M46" s="643"/>
      <c r="N46" s="643"/>
      <c r="O46" s="643"/>
      <c r="P46" s="643"/>
      <c r="Q46" s="643"/>
      <c r="R46" s="643"/>
      <c r="S46" s="646"/>
      <c r="T46" s="601"/>
    </row>
    <row r="47" spans="1:21" x14ac:dyDescent="0.3">
      <c r="A47" s="633" t="s">
        <v>955</v>
      </c>
      <c r="B47" s="634"/>
      <c r="C47" s="635"/>
      <c r="D47" s="636" t="s">
        <v>940</v>
      </c>
      <c r="E47" s="636" t="s">
        <v>931</v>
      </c>
      <c r="F47" s="637">
        <v>0.2</v>
      </c>
      <c r="G47" s="637">
        <v>0.2</v>
      </c>
      <c r="H47" s="637">
        <v>0.1</v>
      </c>
      <c r="I47" s="637">
        <v>0.1</v>
      </c>
      <c r="J47" s="637">
        <v>0.1</v>
      </c>
      <c r="K47" s="637">
        <v>0.1</v>
      </c>
      <c r="L47" s="637">
        <v>0.1</v>
      </c>
      <c r="M47" s="637">
        <v>0.1</v>
      </c>
      <c r="N47" s="637">
        <v>0.1</v>
      </c>
      <c r="O47" s="637">
        <v>0.1</v>
      </c>
      <c r="P47" s="636"/>
      <c r="Q47" s="636"/>
      <c r="R47" s="636"/>
      <c r="S47" s="638">
        <v>1</v>
      </c>
      <c r="T47" s="601"/>
    </row>
    <row r="48" spans="1:21" x14ac:dyDescent="0.3">
      <c r="A48" s="633" t="s">
        <v>956</v>
      </c>
      <c r="B48" s="634"/>
      <c r="C48" s="635"/>
      <c r="D48" s="636"/>
      <c r="E48" s="636" t="s">
        <v>957</v>
      </c>
      <c r="F48" s="636"/>
      <c r="G48" s="636"/>
      <c r="H48" s="636"/>
      <c r="I48" s="636"/>
      <c r="J48" s="636"/>
      <c r="K48" s="636"/>
      <c r="L48" s="636"/>
      <c r="M48" s="636"/>
      <c r="N48" s="636"/>
      <c r="O48" s="636"/>
      <c r="P48" s="636"/>
      <c r="Q48" s="636"/>
      <c r="R48" s="636"/>
      <c r="S48" s="639"/>
      <c r="T48" s="601"/>
    </row>
    <row r="49" spans="1:20" x14ac:dyDescent="0.3">
      <c r="A49" s="640" t="s">
        <v>958</v>
      </c>
      <c r="B49" s="641"/>
      <c r="C49" s="642"/>
      <c r="D49" s="643" t="s">
        <v>940</v>
      </c>
      <c r="E49" s="643" t="s">
        <v>931</v>
      </c>
      <c r="F49" s="644">
        <v>0.2</v>
      </c>
      <c r="G49" s="644">
        <v>0.2</v>
      </c>
      <c r="H49" s="644">
        <v>0.2</v>
      </c>
      <c r="I49" s="644">
        <v>0.2</v>
      </c>
      <c r="J49" s="644">
        <v>0.2</v>
      </c>
      <c r="K49" s="644">
        <v>0.1</v>
      </c>
      <c r="L49" s="644">
        <v>0.1</v>
      </c>
      <c r="M49" s="643"/>
      <c r="N49" s="643"/>
      <c r="O49" s="643"/>
      <c r="P49" s="643"/>
      <c r="Q49" s="643"/>
      <c r="R49" s="643"/>
      <c r="S49" s="645">
        <v>1</v>
      </c>
      <c r="T49" s="601"/>
    </row>
    <row r="50" spans="1:20" x14ac:dyDescent="0.3">
      <c r="A50" s="640" t="s">
        <v>959</v>
      </c>
      <c r="B50" s="641"/>
      <c r="C50" s="642"/>
      <c r="D50" s="643"/>
      <c r="E50" s="643" t="s">
        <v>957</v>
      </c>
      <c r="F50" s="643"/>
      <c r="G50" s="643"/>
      <c r="H50" s="643"/>
      <c r="I50" s="643"/>
      <c r="J50" s="643"/>
      <c r="K50" s="643"/>
      <c r="L50" s="643"/>
      <c r="M50" s="643"/>
      <c r="N50" s="643"/>
      <c r="O50" s="643"/>
      <c r="P50" s="643"/>
      <c r="Q50" s="643"/>
      <c r="R50" s="643"/>
      <c r="S50" s="646"/>
      <c r="T50" s="601"/>
    </row>
    <row r="51" spans="1:20" x14ac:dyDescent="0.3">
      <c r="A51" s="640"/>
      <c r="B51" s="641"/>
      <c r="C51" s="642"/>
      <c r="D51" s="643"/>
      <c r="E51" s="643"/>
      <c r="F51" s="643"/>
      <c r="G51" s="643"/>
      <c r="H51" s="643"/>
      <c r="I51" s="643"/>
      <c r="J51" s="643"/>
      <c r="K51" s="643"/>
      <c r="L51" s="643"/>
      <c r="M51" s="643"/>
      <c r="N51" s="643"/>
      <c r="O51" s="643"/>
      <c r="P51" s="643"/>
      <c r="Q51" s="643"/>
      <c r="R51" s="643"/>
      <c r="S51" s="646"/>
      <c r="T51" s="601"/>
    </row>
    <row r="52" spans="1:20" x14ac:dyDescent="0.3">
      <c r="A52" s="647"/>
      <c r="B52" s="648"/>
      <c r="C52" s="649"/>
      <c r="D52" s="650"/>
      <c r="E52" s="643"/>
      <c r="F52" s="643"/>
      <c r="G52" s="643"/>
      <c r="H52" s="643"/>
      <c r="I52" s="643"/>
      <c r="J52" s="643"/>
      <c r="K52" s="643"/>
      <c r="L52" s="643"/>
      <c r="M52" s="643"/>
      <c r="N52" s="643"/>
      <c r="O52" s="643"/>
      <c r="P52" s="643"/>
      <c r="Q52" s="643"/>
      <c r="R52" s="643"/>
      <c r="S52" s="646"/>
      <c r="T52" s="601"/>
    </row>
    <row r="53" spans="1:20" ht="15.6" customHeight="1" x14ac:dyDescent="0.3">
      <c r="A53" s="1939" t="s">
        <v>111</v>
      </c>
      <c r="B53" s="1940"/>
      <c r="C53" s="1941"/>
      <c r="D53" s="651"/>
      <c r="E53" s="651"/>
      <c r="F53" s="652">
        <v>1</v>
      </c>
      <c r="G53" s="652">
        <v>0.17</v>
      </c>
      <c r="H53" s="652">
        <v>0.12</v>
      </c>
      <c r="I53" s="652">
        <v>0.12</v>
      </c>
      <c r="J53" s="652">
        <v>0.12</v>
      </c>
      <c r="K53" s="652">
        <v>0.1</v>
      </c>
      <c r="L53" s="652">
        <v>0.12</v>
      </c>
      <c r="M53" s="652">
        <v>7.0000000000000007E-2</v>
      </c>
      <c r="N53" s="652">
        <v>7.0000000000000007E-2</v>
      </c>
      <c r="O53" s="652">
        <v>7.0000000000000007E-2</v>
      </c>
      <c r="P53" s="652">
        <v>0.02</v>
      </c>
      <c r="Q53" s="652">
        <v>0.02</v>
      </c>
      <c r="R53" s="652">
        <v>0.03</v>
      </c>
      <c r="S53" s="652">
        <v>1</v>
      </c>
      <c r="T53" s="601"/>
    </row>
    <row r="54" spans="1:20" x14ac:dyDescent="0.3">
      <c r="A54" s="1939" t="s">
        <v>118</v>
      </c>
      <c r="B54" s="1940"/>
      <c r="C54" s="1941"/>
      <c r="D54" s="651"/>
      <c r="E54" s="651"/>
      <c r="F54" s="653"/>
      <c r="G54" s="652">
        <v>0.17</v>
      </c>
      <c r="H54" s="652">
        <v>0.28999999999999998</v>
      </c>
      <c r="I54" s="652">
        <v>0.41</v>
      </c>
      <c r="J54" s="652">
        <v>0.53</v>
      </c>
      <c r="K54" s="652">
        <v>0.63</v>
      </c>
      <c r="L54" s="652">
        <v>0.75</v>
      </c>
      <c r="M54" s="652">
        <v>0.81</v>
      </c>
      <c r="N54" s="652">
        <v>0.88</v>
      </c>
      <c r="O54" s="652">
        <v>0.94</v>
      </c>
      <c r="P54" s="652">
        <v>0.96</v>
      </c>
      <c r="Q54" s="652">
        <v>0.97</v>
      </c>
      <c r="R54" s="652">
        <v>1</v>
      </c>
      <c r="S54" s="653"/>
      <c r="T54" s="601"/>
    </row>
    <row r="55" spans="1:20" x14ac:dyDescent="0.3">
      <c r="A55" s="1902"/>
      <c r="B55" s="1967"/>
      <c r="C55" s="1967"/>
      <c r="D55" s="601"/>
      <c r="E55" s="601"/>
      <c r="F55" s="601"/>
      <c r="G55" s="1901"/>
      <c r="H55" s="1901"/>
      <c r="I55" s="1901"/>
      <c r="J55" s="1901"/>
      <c r="K55" s="1901"/>
      <c r="L55" s="1901"/>
      <c r="M55" s="1901"/>
      <c r="N55" s="1901"/>
      <c r="O55" s="1901"/>
      <c r="P55" s="1901"/>
      <c r="Q55" s="1901"/>
      <c r="R55" s="1901"/>
      <c r="S55" s="615"/>
      <c r="T55" s="601"/>
    </row>
    <row r="56" spans="1:20" ht="18" x14ac:dyDescent="0.35">
      <c r="A56" s="1993" t="s">
        <v>120</v>
      </c>
      <c r="B56" s="1994"/>
      <c r="C56" s="601"/>
      <c r="D56" s="601"/>
      <c r="E56" s="601"/>
      <c r="F56" s="601"/>
      <c r="G56" s="1915"/>
      <c r="H56" s="1915"/>
      <c r="I56" s="1915"/>
      <c r="J56" s="1915"/>
      <c r="K56" s="1915"/>
      <c r="L56" s="1915"/>
      <c r="M56" s="1915"/>
      <c r="N56" s="1915"/>
      <c r="O56" s="1915"/>
      <c r="P56" s="1915"/>
      <c r="Q56" s="1915"/>
      <c r="R56" s="1915"/>
      <c r="S56" s="615"/>
      <c r="T56" s="601"/>
    </row>
    <row r="57" spans="1:20" x14ac:dyDescent="0.3">
      <c r="A57" s="1891" t="s">
        <v>121</v>
      </c>
      <c r="B57" s="1892"/>
      <c r="C57" s="627" t="s">
        <v>693</v>
      </c>
      <c r="D57" s="1895" t="s">
        <v>123</v>
      </c>
      <c r="E57" s="1896"/>
      <c r="F57" s="1895" t="s">
        <v>124</v>
      </c>
      <c r="G57" s="1896"/>
      <c r="H57" s="1895" t="s">
        <v>125</v>
      </c>
      <c r="I57" s="1899"/>
      <c r="J57" s="1899"/>
      <c r="K57" s="1899"/>
      <c r="L57" s="1899"/>
      <c r="M57" s="1899"/>
      <c r="N57" s="1899"/>
      <c r="O57" s="1899"/>
      <c r="P57" s="1899"/>
      <c r="Q57" s="1899"/>
      <c r="R57" s="1899"/>
      <c r="S57" s="1899"/>
      <c r="T57" s="1890"/>
    </row>
    <row r="58" spans="1:20" x14ac:dyDescent="0.3">
      <c r="A58" s="1893"/>
      <c r="B58" s="1894"/>
      <c r="C58" s="628" t="s">
        <v>694</v>
      </c>
      <c r="D58" s="1897"/>
      <c r="E58" s="1898"/>
      <c r="F58" s="1897"/>
      <c r="G58" s="1898"/>
      <c r="H58" s="1897"/>
      <c r="I58" s="1900"/>
      <c r="J58" s="1900"/>
      <c r="K58" s="1900"/>
      <c r="L58" s="1900"/>
      <c r="M58" s="1900"/>
      <c r="N58" s="1900"/>
      <c r="O58" s="1900"/>
      <c r="P58" s="1900"/>
      <c r="Q58" s="1900"/>
      <c r="R58" s="1900"/>
      <c r="S58" s="1900"/>
      <c r="T58" s="1890"/>
    </row>
    <row r="59" spans="1:20" x14ac:dyDescent="0.3">
      <c r="A59" s="1902"/>
      <c r="B59" s="1903"/>
      <c r="C59" s="654"/>
      <c r="D59" s="1904"/>
      <c r="E59" s="1905"/>
      <c r="F59" s="1904"/>
      <c r="G59" s="1905"/>
      <c r="H59" s="1904"/>
      <c r="I59" s="1906"/>
      <c r="J59" s="1906"/>
      <c r="K59" s="1906"/>
      <c r="L59" s="1906"/>
      <c r="M59" s="1906"/>
      <c r="N59" s="1906"/>
      <c r="O59" s="1906"/>
      <c r="P59" s="1906"/>
      <c r="Q59" s="1906"/>
      <c r="R59" s="1906"/>
      <c r="S59" s="1906"/>
      <c r="T59" s="601"/>
    </row>
    <row r="60" spans="1:20" x14ac:dyDescent="0.3">
      <c r="A60" s="1907"/>
      <c r="B60" s="1908"/>
      <c r="C60" s="654"/>
      <c r="D60" s="2014" t="s">
        <v>623</v>
      </c>
      <c r="E60" s="2015"/>
      <c r="F60" s="2014" t="s">
        <v>623</v>
      </c>
      <c r="G60" s="2015"/>
      <c r="H60" s="2014" t="s">
        <v>623</v>
      </c>
      <c r="I60" s="2016"/>
      <c r="J60" s="2016"/>
      <c r="K60" s="2016"/>
      <c r="L60" s="2016"/>
      <c r="M60" s="2016"/>
      <c r="N60" s="2016"/>
      <c r="O60" s="2016"/>
      <c r="P60" s="2016"/>
      <c r="Q60" s="2016"/>
      <c r="R60" s="2016"/>
      <c r="S60" s="2016"/>
      <c r="T60" s="601"/>
    </row>
    <row r="61" spans="1:20" x14ac:dyDescent="0.3">
      <c r="A61" s="1907"/>
      <c r="B61" s="1908"/>
      <c r="C61" s="654"/>
      <c r="D61" s="2014"/>
      <c r="E61" s="2015"/>
      <c r="F61" s="2014"/>
      <c r="G61" s="2015"/>
      <c r="H61" s="2014"/>
      <c r="I61" s="2016"/>
      <c r="J61" s="2016"/>
      <c r="K61" s="2016"/>
      <c r="L61" s="2016"/>
      <c r="M61" s="2016"/>
      <c r="N61" s="2016"/>
      <c r="O61" s="2016"/>
      <c r="P61" s="2016"/>
      <c r="Q61" s="2016"/>
      <c r="R61" s="2016"/>
      <c r="S61" s="2016"/>
      <c r="T61" s="601"/>
    </row>
    <row r="62" spans="1:20" x14ac:dyDescent="0.3">
      <c r="A62" s="1907"/>
      <c r="B62" s="1908"/>
      <c r="C62" s="654"/>
      <c r="D62" s="2014"/>
      <c r="E62" s="2015"/>
      <c r="F62" s="2014"/>
      <c r="G62" s="2015"/>
      <c r="H62" s="2014"/>
      <c r="I62" s="2016"/>
      <c r="J62" s="2016"/>
      <c r="K62" s="2016"/>
      <c r="L62" s="2016"/>
      <c r="M62" s="2016"/>
      <c r="N62" s="2016"/>
      <c r="O62" s="2016"/>
      <c r="P62" s="2016"/>
      <c r="Q62" s="2016"/>
      <c r="R62" s="2016"/>
      <c r="S62" s="2016"/>
      <c r="T62" s="601"/>
    </row>
    <row r="63" spans="1:20" x14ac:dyDescent="0.3">
      <c r="A63" s="1907"/>
      <c r="B63" s="1908"/>
      <c r="C63" s="654"/>
      <c r="D63" s="2014"/>
      <c r="E63" s="2015"/>
      <c r="F63" s="2014"/>
      <c r="G63" s="2015"/>
      <c r="H63" s="2014"/>
      <c r="I63" s="2016"/>
      <c r="J63" s="2016"/>
      <c r="K63" s="2016"/>
      <c r="L63" s="2016"/>
      <c r="M63" s="2016"/>
      <c r="N63" s="2016"/>
      <c r="O63" s="2016"/>
      <c r="P63" s="2016"/>
      <c r="Q63" s="2016"/>
      <c r="R63" s="2016"/>
      <c r="S63" s="2016"/>
      <c r="T63" s="601"/>
    </row>
    <row r="64" spans="1:20" x14ac:dyDescent="0.3">
      <c r="A64" s="1970"/>
      <c r="B64" s="1969"/>
      <c r="C64" s="655"/>
      <c r="D64" s="2017"/>
      <c r="E64" s="2018"/>
      <c r="F64" s="2017"/>
      <c r="G64" s="2018"/>
      <c r="H64" s="2017"/>
      <c r="I64" s="2019"/>
      <c r="J64" s="2019"/>
      <c r="K64" s="2019"/>
      <c r="L64" s="2019"/>
      <c r="M64" s="2019"/>
      <c r="N64" s="2019"/>
      <c r="O64" s="2019"/>
      <c r="P64" s="2019"/>
      <c r="Q64" s="2019"/>
      <c r="R64" s="2019"/>
      <c r="S64" s="2019"/>
      <c r="T64" s="601"/>
    </row>
    <row r="65" spans="1:20" x14ac:dyDescent="0.3">
      <c r="A65" s="1967"/>
      <c r="B65" s="1967"/>
      <c r="C65" s="1967"/>
      <c r="D65" s="601"/>
      <c r="E65" s="601"/>
      <c r="F65" s="601"/>
      <c r="G65" s="1901"/>
      <c r="H65" s="1901"/>
      <c r="I65" s="1901"/>
      <c r="J65" s="1901"/>
      <c r="K65" s="1901"/>
      <c r="L65" s="1901"/>
      <c r="M65" s="1901"/>
      <c r="N65" s="1901"/>
      <c r="O65" s="1901"/>
      <c r="P65" s="1901"/>
      <c r="Q65" s="1901"/>
      <c r="R65" s="1901"/>
      <c r="S65" s="1890"/>
      <c r="T65" s="1890"/>
    </row>
    <row r="66" spans="1:20" x14ac:dyDescent="0.3">
      <c r="A66" s="1889"/>
      <c r="B66" s="1889"/>
      <c r="C66" s="1889"/>
      <c r="D66" s="601"/>
      <c r="E66" s="601"/>
      <c r="F66" s="601"/>
      <c r="G66" s="1890"/>
      <c r="H66" s="1890"/>
      <c r="I66" s="1890"/>
      <c r="J66" s="1890"/>
      <c r="K66" s="1890"/>
      <c r="L66" s="1890"/>
      <c r="M66" s="1890"/>
      <c r="N66" s="1890"/>
      <c r="O66" s="1890"/>
      <c r="P66" s="1890"/>
      <c r="Q66" s="1890"/>
      <c r="R66" s="1890"/>
      <c r="S66" s="1890"/>
      <c r="T66" s="1890"/>
    </row>
    <row r="67" spans="1:20" x14ac:dyDescent="0.3">
      <c r="A67" s="1889"/>
      <c r="B67" s="1889"/>
      <c r="C67" s="1889"/>
      <c r="D67" s="601"/>
      <c r="E67" s="601"/>
      <c r="F67" s="601"/>
      <c r="G67" s="1890"/>
      <c r="H67" s="1890"/>
      <c r="I67" s="1890"/>
      <c r="J67" s="1890"/>
      <c r="K67" s="1890"/>
      <c r="L67" s="1890"/>
      <c r="M67" s="1890"/>
      <c r="N67" s="1890"/>
      <c r="O67" s="1890"/>
      <c r="P67" s="1890"/>
      <c r="Q67" s="1890"/>
      <c r="R67" s="1890"/>
      <c r="S67" s="1890"/>
      <c r="T67" s="1890"/>
    </row>
    <row r="68" spans="1:20" x14ac:dyDescent="0.3">
      <c r="A68" s="1889"/>
      <c r="B68" s="1889"/>
      <c r="C68" s="1889"/>
      <c r="D68" s="601"/>
      <c r="E68" s="601"/>
      <c r="F68" s="601"/>
      <c r="G68" s="1890"/>
      <c r="H68" s="1890"/>
      <c r="I68" s="1890"/>
      <c r="J68" s="1890"/>
      <c r="K68" s="1890"/>
      <c r="L68" s="1890"/>
      <c r="M68" s="1890"/>
      <c r="N68" s="1890"/>
      <c r="O68" s="1890"/>
      <c r="P68" s="1890"/>
      <c r="Q68" s="1890"/>
      <c r="R68" s="1890"/>
      <c r="S68" s="1890"/>
      <c r="T68" s="1890"/>
    </row>
    <row r="69" spans="1:20" x14ac:dyDescent="0.3">
      <c r="A69" s="1889"/>
      <c r="B69" s="1889"/>
      <c r="C69" s="1889"/>
      <c r="D69" s="601"/>
      <c r="E69" s="601"/>
      <c r="F69" s="601"/>
      <c r="G69" s="1890"/>
      <c r="H69" s="1890"/>
      <c r="I69" s="1890"/>
      <c r="J69" s="1890"/>
      <c r="K69" s="1890"/>
      <c r="L69" s="1890"/>
      <c r="M69" s="1890"/>
      <c r="N69" s="1890"/>
      <c r="O69" s="1890"/>
      <c r="P69" s="1890"/>
      <c r="Q69" s="1890"/>
      <c r="R69" s="1890"/>
      <c r="S69" s="1890"/>
      <c r="T69" s="1890"/>
    </row>
    <row r="70" spans="1:20" x14ac:dyDescent="0.3">
      <c r="A70" s="1889"/>
      <c r="B70" s="1889"/>
      <c r="C70" s="1889"/>
      <c r="D70" s="601"/>
      <c r="E70" s="601"/>
      <c r="F70" s="601"/>
      <c r="G70" s="1890"/>
      <c r="H70" s="1890"/>
      <c r="I70" s="1890"/>
      <c r="J70" s="1890"/>
      <c r="K70" s="1890"/>
      <c r="L70" s="1890"/>
      <c r="M70" s="1890"/>
      <c r="N70" s="1890"/>
      <c r="O70" s="1890"/>
      <c r="P70" s="1890"/>
      <c r="Q70" s="1890"/>
      <c r="R70" s="1890"/>
      <c r="S70" s="1890"/>
      <c r="T70" s="1890"/>
    </row>
    <row r="71" spans="1:20" x14ac:dyDescent="0.3">
      <c r="A71" s="1889"/>
      <c r="B71" s="1889"/>
      <c r="C71" s="1889"/>
      <c r="D71" s="601"/>
      <c r="E71" s="601"/>
      <c r="F71" s="601"/>
      <c r="G71" s="1890"/>
      <c r="H71" s="1890"/>
      <c r="I71" s="1890"/>
      <c r="J71" s="1890"/>
      <c r="K71" s="1890"/>
      <c r="L71" s="1890"/>
      <c r="M71" s="1890"/>
      <c r="N71" s="1890"/>
      <c r="O71" s="1890"/>
      <c r="P71" s="1890"/>
      <c r="Q71" s="1890"/>
      <c r="R71" s="1890"/>
      <c r="S71" s="1890"/>
      <c r="T71" s="1890"/>
    </row>
    <row r="72" spans="1:20" x14ac:dyDescent="0.3">
      <c r="A72" s="1889"/>
      <c r="B72" s="1889"/>
      <c r="C72" s="1889"/>
      <c r="D72" s="601"/>
      <c r="E72" s="601"/>
      <c r="F72" s="601"/>
      <c r="G72" s="1890"/>
      <c r="H72" s="1890"/>
      <c r="I72" s="1890"/>
      <c r="J72" s="1890"/>
      <c r="K72" s="1890"/>
      <c r="L72" s="1890"/>
      <c r="M72" s="1890"/>
      <c r="N72" s="1890"/>
      <c r="O72" s="1890"/>
      <c r="P72" s="1890"/>
      <c r="Q72" s="1890"/>
      <c r="R72" s="1890"/>
      <c r="S72" s="1890"/>
      <c r="T72" s="1890"/>
    </row>
    <row r="73" spans="1:20" x14ac:dyDescent="0.3">
      <c r="A73" s="1889"/>
      <c r="B73" s="1889"/>
      <c r="C73" s="1889"/>
      <c r="D73" s="601"/>
      <c r="E73" s="601"/>
      <c r="F73" s="601"/>
      <c r="G73" s="1890"/>
      <c r="H73" s="1890"/>
      <c r="I73" s="1890"/>
      <c r="J73" s="1890"/>
      <c r="K73" s="1890"/>
      <c r="L73" s="1890"/>
      <c r="M73" s="1890"/>
      <c r="N73" s="1890"/>
      <c r="O73" s="1890"/>
      <c r="P73" s="1890"/>
      <c r="Q73" s="1890"/>
      <c r="R73" s="1890"/>
      <c r="S73" s="1890"/>
      <c r="T73" s="1890"/>
    </row>
    <row r="74" spans="1:20" x14ac:dyDescent="0.3">
      <c r="A74" s="1889"/>
      <c r="B74" s="1889"/>
      <c r="C74" s="1889"/>
      <c r="D74" s="601"/>
      <c r="E74" s="601"/>
      <c r="F74" s="601"/>
      <c r="G74" s="1890"/>
      <c r="H74" s="1890"/>
      <c r="I74" s="1890"/>
      <c r="J74" s="1890"/>
      <c r="K74" s="1890"/>
      <c r="L74" s="1890"/>
      <c r="M74" s="1890"/>
      <c r="N74" s="1890"/>
      <c r="O74" s="1890"/>
      <c r="P74" s="1890"/>
      <c r="Q74" s="1890"/>
      <c r="R74" s="1890"/>
      <c r="S74" s="1890"/>
      <c r="T74" s="1890"/>
    </row>
  </sheetData>
  <mergeCells count="237">
    <mergeCell ref="A64:B64"/>
    <mergeCell ref="D64:E64"/>
    <mergeCell ref="F64:G64"/>
    <mergeCell ref="H64:S64"/>
    <mergeCell ref="A72:C72"/>
    <mergeCell ref="A73:C73"/>
    <mergeCell ref="A66:C66"/>
    <mergeCell ref="A67:C67"/>
    <mergeCell ref="A68:C68"/>
    <mergeCell ref="A69:C69"/>
    <mergeCell ref="A70:C70"/>
    <mergeCell ref="A71:C71"/>
    <mergeCell ref="A65:C65"/>
    <mergeCell ref="G67:H67"/>
    <mergeCell ref="I67:J67"/>
    <mergeCell ref="K67:L67"/>
    <mergeCell ref="M67:N67"/>
    <mergeCell ref="O67:P67"/>
    <mergeCell ref="Q67:R67"/>
    <mergeCell ref="S67:T67"/>
    <mergeCell ref="G68:H68"/>
    <mergeCell ref="I68:J68"/>
    <mergeCell ref="K68:L68"/>
    <mergeCell ref="M68:N68"/>
    <mergeCell ref="D60:E60"/>
    <mergeCell ref="F60:G60"/>
    <mergeCell ref="H60:S60"/>
    <mergeCell ref="D63:E63"/>
    <mergeCell ref="F63:G63"/>
    <mergeCell ref="H63:S63"/>
    <mergeCell ref="A61:B61"/>
    <mergeCell ref="D61:E61"/>
    <mergeCell ref="F61:G61"/>
    <mergeCell ref="H61:S61"/>
    <mergeCell ref="A62:B62"/>
    <mergeCell ref="D62:E62"/>
    <mergeCell ref="F62:G62"/>
    <mergeCell ref="H62:S62"/>
    <mergeCell ref="A63:B63"/>
    <mergeCell ref="A53:C53"/>
    <mergeCell ref="A54:C54"/>
    <mergeCell ref="A55:C55"/>
    <mergeCell ref="A56:B56"/>
    <mergeCell ref="A41:C41"/>
    <mergeCell ref="A46:C46"/>
    <mergeCell ref="A36:B36"/>
    <mergeCell ref="A37:C38"/>
    <mergeCell ref="D37:D38"/>
    <mergeCell ref="A39:C39"/>
    <mergeCell ref="F37:F38"/>
    <mergeCell ref="G37:S37"/>
    <mergeCell ref="A32:B32"/>
    <mergeCell ref="A33:B34"/>
    <mergeCell ref="C33:E33"/>
    <mergeCell ref="H33:S33"/>
    <mergeCell ref="C34:E34"/>
    <mergeCell ref="H34:S34"/>
    <mergeCell ref="O36:P36"/>
    <mergeCell ref="Q36:R36"/>
    <mergeCell ref="A29:B31"/>
    <mergeCell ref="G29:J31"/>
    <mergeCell ref="K29:N29"/>
    <mergeCell ref="O29:S29"/>
    <mergeCell ref="K30:N30"/>
    <mergeCell ref="O30:S30"/>
    <mergeCell ref="K31:N31"/>
    <mergeCell ref="O31:S31"/>
    <mergeCell ref="K25:N25"/>
    <mergeCell ref="O25:S25"/>
    <mergeCell ref="K26:N26"/>
    <mergeCell ref="O26:S26"/>
    <mergeCell ref="A28:B28"/>
    <mergeCell ref="C28:D28"/>
    <mergeCell ref="E28:F28"/>
    <mergeCell ref="G28:J28"/>
    <mergeCell ref="K28:N28"/>
    <mergeCell ref="O28:S28"/>
    <mergeCell ref="A23:B26"/>
    <mergeCell ref="C23:D26"/>
    <mergeCell ref="E23:F23"/>
    <mergeCell ref="G23:J26"/>
    <mergeCell ref="K23:N23"/>
    <mergeCell ref="O23:S23"/>
    <mergeCell ref="E24:F24"/>
    <mergeCell ref="K24:N24"/>
    <mergeCell ref="O24:S24"/>
    <mergeCell ref="E25:F25"/>
    <mergeCell ref="A20:F20"/>
    <mergeCell ref="G20:J20"/>
    <mergeCell ref="K20:N20"/>
    <mergeCell ref="O20:S20"/>
    <mergeCell ref="A22:B22"/>
    <mergeCell ref="C22:D22"/>
    <mergeCell ref="E22:F22"/>
    <mergeCell ref="G22:J22"/>
    <mergeCell ref="K22:N22"/>
    <mergeCell ref="O22:S22"/>
    <mergeCell ref="A18:F18"/>
    <mergeCell ref="G18:J18"/>
    <mergeCell ref="K18:N18"/>
    <mergeCell ref="O18:S18"/>
    <mergeCell ref="A19:F19"/>
    <mergeCell ref="G19:J19"/>
    <mergeCell ref="K19:N19"/>
    <mergeCell ref="O19:S19"/>
    <mergeCell ref="G16:J16"/>
    <mergeCell ref="K16:N16"/>
    <mergeCell ref="O16:S16"/>
    <mergeCell ref="A17:F17"/>
    <mergeCell ref="G17:J17"/>
    <mergeCell ref="K17:N17"/>
    <mergeCell ref="O17:S17"/>
    <mergeCell ref="C10:S10"/>
    <mergeCell ref="A11:A12"/>
    <mergeCell ref="B11:S11"/>
    <mergeCell ref="B12:S12"/>
    <mergeCell ref="A13:A15"/>
    <mergeCell ref="J13:S13"/>
    <mergeCell ref="J14:S14"/>
    <mergeCell ref="J15:S15"/>
    <mergeCell ref="G13:I13"/>
    <mergeCell ref="G14:I14"/>
    <mergeCell ref="G15:I15"/>
    <mergeCell ref="B5:S5"/>
    <mergeCell ref="B6:S6"/>
    <mergeCell ref="A7:A9"/>
    <mergeCell ref="C7:S7"/>
    <mergeCell ref="C8:S8"/>
    <mergeCell ref="C9:S9"/>
    <mergeCell ref="B1:S1"/>
    <mergeCell ref="B2:S2"/>
    <mergeCell ref="B3:E3"/>
    <mergeCell ref="F3:G3"/>
    <mergeCell ref="H3:S3"/>
    <mergeCell ref="B4:E4"/>
    <mergeCell ref="F4:G4"/>
    <mergeCell ref="H4:S4"/>
    <mergeCell ref="G55:H55"/>
    <mergeCell ref="I55:J55"/>
    <mergeCell ref="K55:L55"/>
    <mergeCell ref="M55:N55"/>
    <mergeCell ref="O55:P55"/>
    <mergeCell ref="Q55:R55"/>
    <mergeCell ref="G56:H56"/>
    <mergeCell ref="I56:J56"/>
    <mergeCell ref="G36:H36"/>
    <mergeCell ref="I36:J36"/>
    <mergeCell ref="K36:L36"/>
    <mergeCell ref="M36:N36"/>
    <mergeCell ref="K56:L56"/>
    <mergeCell ref="M56:N56"/>
    <mergeCell ref="O56:P56"/>
    <mergeCell ref="Q56:R56"/>
    <mergeCell ref="G27:H27"/>
    <mergeCell ref="I27:J27"/>
    <mergeCell ref="K27:L27"/>
    <mergeCell ref="M27:N27"/>
    <mergeCell ref="O27:P27"/>
    <mergeCell ref="Q27:R27"/>
    <mergeCell ref="F33:G33"/>
    <mergeCell ref="F34:G34"/>
    <mergeCell ref="G35:H35"/>
    <mergeCell ref="I35:J35"/>
    <mergeCell ref="K35:L35"/>
    <mergeCell ref="M35:N35"/>
    <mergeCell ref="O35:P35"/>
    <mergeCell ref="Q35:R35"/>
    <mergeCell ref="A57:B58"/>
    <mergeCell ref="D57:E58"/>
    <mergeCell ref="F57:G58"/>
    <mergeCell ref="H57:S58"/>
    <mergeCell ref="T57:T58"/>
    <mergeCell ref="O65:P65"/>
    <mergeCell ref="Q65:R65"/>
    <mergeCell ref="S65:T65"/>
    <mergeCell ref="G66:H66"/>
    <mergeCell ref="I66:J66"/>
    <mergeCell ref="K66:L66"/>
    <mergeCell ref="M66:N66"/>
    <mergeCell ref="O66:P66"/>
    <mergeCell ref="Q66:R66"/>
    <mergeCell ref="S66:T66"/>
    <mergeCell ref="G65:H65"/>
    <mergeCell ref="I65:J65"/>
    <mergeCell ref="K65:L65"/>
    <mergeCell ref="M65:N65"/>
    <mergeCell ref="A59:B59"/>
    <mergeCell ref="D59:E59"/>
    <mergeCell ref="F59:G59"/>
    <mergeCell ref="H59:S59"/>
    <mergeCell ref="A60:B60"/>
    <mergeCell ref="O68:P68"/>
    <mergeCell ref="Q68:R68"/>
    <mergeCell ref="S68:T68"/>
    <mergeCell ref="G69:H69"/>
    <mergeCell ref="I69:J69"/>
    <mergeCell ref="K69:L69"/>
    <mergeCell ref="M69:N69"/>
    <mergeCell ref="O69:P69"/>
    <mergeCell ref="Q69:R69"/>
    <mergeCell ref="S69:T69"/>
    <mergeCell ref="G70:H70"/>
    <mergeCell ref="I70:J70"/>
    <mergeCell ref="K70:L70"/>
    <mergeCell ref="M70:N70"/>
    <mergeCell ref="O70:P70"/>
    <mergeCell ref="Q70:R70"/>
    <mergeCell ref="S70:T70"/>
    <mergeCell ref="G71:H71"/>
    <mergeCell ref="I71:J71"/>
    <mergeCell ref="K71:L71"/>
    <mergeCell ref="M71:N71"/>
    <mergeCell ref="O71:P71"/>
    <mergeCell ref="Q71:R71"/>
    <mergeCell ref="S71:T71"/>
    <mergeCell ref="A74:C74"/>
    <mergeCell ref="G74:H74"/>
    <mergeCell ref="I74:J74"/>
    <mergeCell ref="K74:L74"/>
    <mergeCell ref="M74:N74"/>
    <mergeCell ref="O74:P74"/>
    <mergeCell ref="Q74:R74"/>
    <mergeCell ref="S74:T74"/>
    <mergeCell ref="G72:H72"/>
    <mergeCell ref="I72:J72"/>
    <mergeCell ref="K72:L72"/>
    <mergeCell ref="M72:N72"/>
    <mergeCell ref="O72:P72"/>
    <mergeCell ref="Q72:R72"/>
    <mergeCell ref="S72:T72"/>
    <mergeCell ref="G73:H73"/>
    <mergeCell ref="I73:J73"/>
    <mergeCell ref="K73:L73"/>
    <mergeCell ref="M73:N73"/>
    <mergeCell ref="O73:P73"/>
    <mergeCell ref="Q73:R73"/>
    <mergeCell ref="S73:T73"/>
  </mergeCells>
  <printOptions horizontalCentered="1"/>
  <pageMargins left="0" right="0" top="0.74803149606299213" bottom="0.74803149606299213" header="0.31496062992125984" footer="0.31496062992125984"/>
  <pageSetup paperSize="9" scale="65" fitToHeight="0" orientation="portrait" horizontalDpi="1200" verticalDpi="1200" r:id="rId1"/>
  <headerFooter>
    <oddHeader>&amp;C&amp;"TH SarabunPSK,ธรรมดา"&amp;12แผนวิสาหกิจระยะ 5 ปี ปีบัญชี 2567-2571 (ทบทวนครั้งที่ 1) และแผนปฏิบัติการ ธ.ก.ส. ปีบัญชี 2568</oddHeader>
    <oddFooter>&amp;L&amp;"TH SarabunPSK,ธรรมดา"&amp;12เอกสารใช้เฉพาะภายใน ธ.ก.ส. เท่านั้น&amp;C&amp;"TH SarabunPSK,ธรรมดา"&amp;12&amp;A</oddFooter>
  </headerFooter>
  <colBreaks count="1" manualBreakCount="1">
    <brk id="1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"/>
  <sheetViews>
    <sheetView workbookViewId="0"/>
  </sheetViews>
  <sheetFormatPr defaultRowHeight="13.8" x14ac:dyDescent="0.25"/>
  <cols>
    <col min="7" max="7" width="11.5" bestFit="1" customWidth="1"/>
    <col min="15" max="15" width="8.69921875" bestFit="1" customWidth="1"/>
  </cols>
  <sheetData>
    <row r="1" spans="1:21" ht="13.95" customHeight="1" x14ac:dyDescent="0.35">
      <c r="A1" s="480" t="s">
        <v>351</v>
      </c>
      <c r="B1" s="2020" t="s">
        <v>960</v>
      </c>
      <c r="C1" s="2021"/>
      <c r="D1" s="2021"/>
      <c r="E1" s="2021"/>
      <c r="F1" s="2021"/>
      <c r="G1" s="2021"/>
      <c r="H1" s="2021"/>
      <c r="I1" s="2021"/>
      <c r="J1" s="2021"/>
      <c r="K1" s="2021"/>
      <c r="L1" s="2021"/>
      <c r="M1" s="2021"/>
      <c r="N1" s="2021"/>
      <c r="O1" s="2021"/>
      <c r="P1" s="2021"/>
      <c r="Q1" s="2021"/>
      <c r="R1" s="2021"/>
      <c r="S1" s="2021"/>
      <c r="T1" s="481"/>
      <c r="U1" s="481"/>
    </row>
    <row r="2" spans="1:21" ht="13.95" customHeight="1" x14ac:dyDescent="0.3">
      <c r="A2" s="482" t="s">
        <v>61</v>
      </c>
      <c r="B2" s="1549" t="s">
        <v>62</v>
      </c>
      <c r="C2" s="1550"/>
      <c r="D2" s="1550"/>
      <c r="E2" s="1550"/>
      <c r="F2" s="1550"/>
      <c r="G2" s="1550"/>
      <c r="H2" s="1550"/>
      <c r="I2" s="1550"/>
      <c r="J2" s="1550"/>
      <c r="K2" s="1550"/>
      <c r="L2" s="1550"/>
      <c r="M2" s="1550"/>
      <c r="N2" s="1550"/>
      <c r="O2" s="1550"/>
      <c r="P2" s="1550"/>
      <c r="Q2" s="1550"/>
      <c r="R2" s="1550"/>
      <c r="S2" s="1550"/>
      <c r="T2" s="481"/>
      <c r="U2" s="481"/>
    </row>
    <row r="3" spans="1:21" ht="13.95" customHeight="1" x14ac:dyDescent="0.3">
      <c r="A3" s="830" t="s">
        <v>63</v>
      </c>
      <c r="B3" s="2022" t="s">
        <v>961</v>
      </c>
      <c r="C3" s="1556"/>
      <c r="D3" s="1556"/>
      <c r="E3" s="1556"/>
      <c r="F3" s="1556" t="s">
        <v>65</v>
      </c>
      <c r="G3" s="2023"/>
      <c r="H3" s="2024" t="s">
        <v>962</v>
      </c>
      <c r="I3" s="2025"/>
      <c r="J3" s="2025"/>
      <c r="K3" s="2025"/>
      <c r="L3" s="2025"/>
      <c r="M3" s="2025"/>
      <c r="N3" s="2025"/>
      <c r="O3" s="2025"/>
      <c r="P3" s="2025"/>
      <c r="Q3" s="2025"/>
      <c r="R3" s="2025"/>
      <c r="S3" s="2025"/>
      <c r="T3" s="481"/>
      <c r="U3" s="481"/>
    </row>
    <row r="4" spans="1:21" ht="13.95" customHeight="1" x14ac:dyDescent="0.3">
      <c r="A4" s="486" t="s">
        <v>356</v>
      </c>
      <c r="B4" s="1554" t="s">
        <v>133</v>
      </c>
      <c r="C4" s="1555"/>
      <c r="D4" s="1555"/>
      <c r="E4" s="1555"/>
      <c r="F4" s="1555" t="s">
        <v>67</v>
      </c>
      <c r="G4" s="1555"/>
      <c r="H4" s="1556" t="s">
        <v>134</v>
      </c>
      <c r="I4" s="1556"/>
      <c r="J4" s="1556"/>
      <c r="K4" s="1556"/>
      <c r="L4" s="1556"/>
      <c r="M4" s="1556"/>
      <c r="N4" s="1556"/>
      <c r="O4" s="1556"/>
      <c r="P4" s="1556"/>
      <c r="Q4" s="1556"/>
      <c r="R4" s="1556"/>
      <c r="S4" s="1556"/>
      <c r="T4" s="481"/>
      <c r="U4" s="481"/>
    </row>
    <row r="5" spans="1:21" ht="13.95" customHeight="1" x14ac:dyDescent="0.3">
      <c r="A5" s="483" t="s">
        <v>69</v>
      </c>
      <c r="B5" s="1549" t="s">
        <v>136</v>
      </c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481"/>
      <c r="U5" s="481"/>
    </row>
    <row r="6" spans="1:21" ht="13.95" customHeight="1" x14ac:dyDescent="0.3">
      <c r="A6" s="483" t="s">
        <v>70</v>
      </c>
      <c r="B6" s="1549" t="s">
        <v>810</v>
      </c>
      <c r="C6" s="1550"/>
      <c r="D6" s="1550"/>
      <c r="E6" s="1550"/>
      <c r="F6" s="1550"/>
      <c r="G6" s="1550"/>
      <c r="H6" s="1550"/>
      <c r="I6" s="1550"/>
      <c r="J6" s="1550"/>
      <c r="K6" s="1550"/>
      <c r="L6" s="1550"/>
      <c r="M6" s="1550"/>
      <c r="N6" s="1550"/>
      <c r="O6" s="1550"/>
      <c r="P6" s="1550"/>
      <c r="Q6" s="1550"/>
      <c r="R6" s="1550"/>
      <c r="S6" s="1550"/>
      <c r="T6" s="481"/>
      <c r="U6" s="481"/>
    </row>
    <row r="7" spans="1:21" ht="13.95" customHeight="1" x14ac:dyDescent="0.3">
      <c r="A7" s="1545" t="s">
        <v>71</v>
      </c>
      <c r="B7" s="488">
        <v>1</v>
      </c>
      <c r="C7" s="1551" t="s">
        <v>811</v>
      </c>
      <c r="D7" s="1551"/>
      <c r="E7" s="1551"/>
      <c r="F7" s="1551"/>
      <c r="G7" s="1551"/>
      <c r="H7" s="1551"/>
      <c r="I7" s="1551"/>
      <c r="J7" s="1551"/>
      <c r="K7" s="1551"/>
      <c r="L7" s="1551"/>
      <c r="M7" s="1551"/>
      <c r="N7" s="1551"/>
      <c r="O7" s="1551"/>
      <c r="P7" s="1551"/>
      <c r="Q7" s="1551"/>
      <c r="R7" s="1551"/>
      <c r="S7" s="1551"/>
      <c r="T7" s="481"/>
      <c r="U7" s="481"/>
    </row>
    <row r="8" spans="1:21" ht="13.95" customHeight="1" x14ac:dyDescent="0.3">
      <c r="A8" s="1545"/>
      <c r="B8" s="488">
        <v>2</v>
      </c>
      <c r="C8" s="1551"/>
      <c r="D8" s="1551"/>
      <c r="E8" s="1551"/>
      <c r="F8" s="1551"/>
      <c r="G8" s="1551"/>
      <c r="H8" s="1551"/>
      <c r="I8" s="1551"/>
      <c r="J8" s="1551"/>
      <c r="K8" s="1551"/>
      <c r="L8" s="1551"/>
      <c r="M8" s="1551"/>
      <c r="N8" s="1551"/>
      <c r="O8" s="1551"/>
      <c r="P8" s="1551"/>
      <c r="Q8" s="1551"/>
      <c r="R8" s="1551"/>
      <c r="S8" s="1551"/>
      <c r="T8" s="481"/>
      <c r="U8" s="481"/>
    </row>
    <row r="9" spans="1:21" ht="13.95" customHeight="1" x14ac:dyDescent="0.3">
      <c r="A9" s="1545"/>
      <c r="B9" s="489">
        <v>3</v>
      </c>
      <c r="C9" s="1552"/>
      <c r="D9" s="1552"/>
      <c r="E9" s="1552"/>
      <c r="F9" s="1552"/>
      <c r="G9" s="1552"/>
      <c r="H9" s="1552"/>
      <c r="I9" s="1552"/>
      <c r="J9" s="1552"/>
      <c r="K9" s="1552"/>
      <c r="L9" s="1552"/>
      <c r="M9" s="1552"/>
      <c r="N9" s="1552"/>
      <c r="O9" s="1552"/>
      <c r="P9" s="1552"/>
      <c r="Q9" s="1552"/>
      <c r="R9" s="1552"/>
      <c r="S9" s="1552"/>
      <c r="T9" s="481"/>
      <c r="U9" s="481"/>
    </row>
    <row r="10" spans="1:21" ht="13.95" customHeight="1" x14ac:dyDescent="0.35">
      <c r="A10" s="490" t="s">
        <v>72</v>
      </c>
      <c r="B10" s="808"/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7"/>
      <c r="O10" s="1557"/>
      <c r="P10" s="1557"/>
      <c r="Q10" s="1557"/>
      <c r="R10" s="1557"/>
      <c r="S10" s="1557"/>
      <c r="T10" s="481"/>
      <c r="U10" s="481"/>
    </row>
    <row r="11" spans="1:21" ht="13.95" customHeight="1" x14ac:dyDescent="0.3">
      <c r="A11" s="1543" t="s">
        <v>73</v>
      </c>
      <c r="B11" s="1478" t="s">
        <v>963</v>
      </c>
      <c r="C11" s="1479"/>
      <c r="D11" s="1479"/>
      <c r="E11" s="1479"/>
      <c r="F11" s="1479"/>
      <c r="G11" s="1479"/>
      <c r="H11" s="1479"/>
      <c r="I11" s="1479"/>
      <c r="J11" s="1479"/>
      <c r="K11" s="1479"/>
      <c r="L11" s="1479"/>
      <c r="M11" s="1479"/>
      <c r="N11" s="1479"/>
      <c r="O11" s="1479"/>
      <c r="P11" s="1479"/>
      <c r="Q11" s="1479"/>
      <c r="R11" s="1479"/>
      <c r="S11" s="1479"/>
      <c r="T11" s="481" t="s">
        <v>137</v>
      </c>
      <c r="U11" s="481"/>
    </row>
    <row r="12" spans="1:21" ht="13.95" customHeight="1" x14ac:dyDescent="0.3">
      <c r="A12" s="1544"/>
      <c r="B12" s="1480"/>
      <c r="C12" s="1481"/>
      <c r="D12" s="1481"/>
      <c r="E12" s="1481"/>
      <c r="F12" s="1481"/>
      <c r="G12" s="1481"/>
      <c r="H12" s="1481"/>
      <c r="I12" s="1481"/>
      <c r="J12" s="1481"/>
      <c r="K12" s="1481"/>
      <c r="L12" s="1481"/>
      <c r="M12" s="1481"/>
      <c r="N12" s="1481"/>
      <c r="O12" s="1481"/>
      <c r="P12" s="1481"/>
      <c r="Q12" s="1481"/>
      <c r="R12" s="1481"/>
      <c r="S12" s="1481"/>
      <c r="T12" s="481"/>
      <c r="U12" s="481"/>
    </row>
    <row r="13" spans="1:21" ht="13.95" customHeight="1" x14ac:dyDescent="0.25">
      <c r="A13" s="1543" t="s">
        <v>74</v>
      </c>
      <c r="B13" s="1478" t="s">
        <v>964</v>
      </c>
      <c r="C13" s="1479"/>
      <c r="D13" s="1479"/>
      <c r="E13" s="1479"/>
      <c r="F13" s="1803"/>
      <c r="G13" s="1484" t="s">
        <v>660</v>
      </c>
      <c r="H13" s="1471"/>
      <c r="I13" s="1472"/>
      <c r="J13" s="1478" t="s">
        <v>965</v>
      </c>
      <c r="K13" s="1479"/>
      <c r="L13" s="1479"/>
      <c r="M13" s="1479"/>
      <c r="N13" s="1479"/>
      <c r="O13" s="1479"/>
      <c r="P13" s="1479"/>
      <c r="Q13" s="1479"/>
      <c r="R13" s="1479"/>
      <c r="S13" s="1479"/>
      <c r="T13" s="1391"/>
      <c r="U13" s="1391"/>
    </row>
    <row r="14" spans="1:21" ht="13.95" customHeight="1" x14ac:dyDescent="0.25">
      <c r="A14" s="1545"/>
      <c r="B14" s="1739" t="s">
        <v>966</v>
      </c>
      <c r="C14" s="1740"/>
      <c r="D14" s="1740"/>
      <c r="E14" s="1740"/>
      <c r="F14" s="1741"/>
      <c r="G14" s="1485" t="s">
        <v>663</v>
      </c>
      <c r="H14" s="1486"/>
      <c r="I14" s="1487"/>
      <c r="J14" s="1739" t="s">
        <v>967</v>
      </c>
      <c r="K14" s="1740"/>
      <c r="L14" s="1740"/>
      <c r="M14" s="1740"/>
      <c r="N14" s="1740"/>
      <c r="O14" s="1740"/>
      <c r="P14" s="1740"/>
      <c r="Q14" s="1740"/>
      <c r="R14" s="1740"/>
      <c r="S14" s="1740"/>
      <c r="T14" s="1391"/>
      <c r="U14" s="1391"/>
    </row>
    <row r="15" spans="1:21" ht="13.95" customHeight="1" x14ac:dyDescent="0.3">
      <c r="A15" s="1545"/>
      <c r="B15" s="1739" t="s">
        <v>968</v>
      </c>
      <c r="C15" s="1740"/>
      <c r="D15" s="1740"/>
      <c r="E15" s="1740"/>
      <c r="F15" s="1741"/>
      <c r="G15" s="1485"/>
      <c r="H15" s="1486"/>
      <c r="I15" s="1487"/>
      <c r="J15" s="1739" t="s">
        <v>969</v>
      </c>
      <c r="K15" s="1740"/>
      <c r="L15" s="1740"/>
      <c r="M15" s="1740"/>
      <c r="N15" s="1740"/>
      <c r="O15" s="1740"/>
      <c r="P15" s="1740"/>
      <c r="Q15" s="1740"/>
      <c r="R15" s="1740"/>
      <c r="S15" s="1740"/>
      <c r="T15" s="481"/>
      <c r="U15" s="481"/>
    </row>
    <row r="16" spans="1:21" ht="13.95" customHeight="1" x14ac:dyDescent="0.3">
      <c r="A16" s="1545"/>
      <c r="B16" s="1739" t="s">
        <v>970</v>
      </c>
      <c r="C16" s="1740"/>
      <c r="D16" s="1740"/>
      <c r="E16" s="1740"/>
      <c r="F16" s="1741"/>
      <c r="G16" s="1488"/>
      <c r="H16" s="1489"/>
      <c r="I16" s="1490"/>
      <c r="J16" s="1480"/>
      <c r="K16" s="1481"/>
      <c r="L16" s="1481"/>
      <c r="M16" s="1481"/>
      <c r="N16" s="1481"/>
      <c r="O16" s="1481"/>
      <c r="P16" s="1481"/>
      <c r="Q16" s="1481"/>
      <c r="R16" s="1481"/>
      <c r="S16" s="1481"/>
      <c r="T16" s="481"/>
      <c r="U16" s="481"/>
    </row>
    <row r="17" spans="1:21" ht="13.95" customHeight="1" x14ac:dyDescent="0.3">
      <c r="A17" s="499" t="s">
        <v>76</v>
      </c>
      <c r="B17" s="1580"/>
      <c r="C17" s="1580"/>
      <c r="D17" s="481"/>
      <c r="E17" s="481"/>
      <c r="F17" s="481"/>
      <c r="G17" s="1448" t="s">
        <v>77</v>
      </c>
      <c r="H17" s="1449"/>
      <c r="I17" s="1449"/>
      <c r="J17" s="1450"/>
      <c r="K17" s="1448" t="s">
        <v>78</v>
      </c>
      <c r="L17" s="1449"/>
      <c r="M17" s="1449"/>
      <c r="N17" s="1450"/>
      <c r="O17" s="1448" t="s">
        <v>79</v>
      </c>
      <c r="P17" s="1449"/>
      <c r="Q17" s="1449"/>
      <c r="R17" s="1449"/>
      <c r="S17" s="1450"/>
      <c r="T17" s="481"/>
      <c r="U17" s="481"/>
    </row>
    <row r="18" spans="1:21" ht="13.95" customHeight="1" x14ac:dyDescent="0.3">
      <c r="A18" s="1526" t="s">
        <v>971</v>
      </c>
      <c r="B18" s="1527"/>
      <c r="C18" s="1527"/>
      <c r="D18" s="1527"/>
      <c r="E18" s="1527"/>
      <c r="F18" s="1528"/>
      <c r="G18" s="2026">
        <v>2000000</v>
      </c>
      <c r="H18" s="2027"/>
      <c r="I18" s="2027"/>
      <c r="J18" s="2028"/>
      <c r="K18" s="1605"/>
      <c r="L18" s="1606"/>
      <c r="M18" s="1606"/>
      <c r="N18" s="1607"/>
      <c r="O18" s="1602">
        <v>2000000</v>
      </c>
      <c r="P18" s="1603"/>
      <c r="Q18" s="1603"/>
      <c r="R18" s="1603"/>
      <c r="S18" s="1604"/>
      <c r="T18" s="481"/>
      <c r="U18" s="481"/>
    </row>
    <row r="19" spans="1:21" ht="13.95" customHeight="1" x14ac:dyDescent="0.3">
      <c r="A19" s="971"/>
      <c r="B19" s="1005"/>
      <c r="C19" s="1005"/>
      <c r="D19" s="1005"/>
      <c r="E19" s="1005"/>
      <c r="F19" s="972"/>
      <c r="G19" s="1612"/>
      <c r="H19" s="1613"/>
      <c r="I19" s="1613"/>
      <c r="J19" s="1614"/>
      <c r="K19" s="1612"/>
      <c r="L19" s="1613"/>
      <c r="M19" s="1613"/>
      <c r="N19" s="1614"/>
      <c r="O19" s="2029"/>
      <c r="P19" s="2030"/>
      <c r="Q19" s="2030"/>
      <c r="R19" s="2030"/>
      <c r="S19" s="2031"/>
      <c r="T19" s="481"/>
      <c r="U19" s="481"/>
    </row>
    <row r="20" spans="1:21" ht="15.6" x14ac:dyDescent="0.3">
      <c r="A20" s="1579"/>
      <c r="B20" s="1580"/>
      <c r="C20" s="1580"/>
      <c r="D20" s="1580"/>
      <c r="E20" s="1580"/>
      <c r="F20" s="1615"/>
      <c r="G20" s="1616"/>
      <c r="H20" s="1617"/>
      <c r="I20" s="1617"/>
      <c r="J20" s="1618"/>
      <c r="K20" s="1616"/>
      <c r="L20" s="1617"/>
      <c r="M20" s="1617"/>
      <c r="N20" s="1618"/>
      <c r="O20" s="1590"/>
      <c r="P20" s="1406"/>
      <c r="Q20" s="1406"/>
      <c r="R20" s="1406"/>
      <c r="S20" s="510"/>
      <c r="T20" s="481"/>
      <c r="U20" s="481"/>
    </row>
    <row r="21" spans="1:21" ht="16.2" thickBot="1" x14ac:dyDescent="0.35">
      <c r="A21" s="1619" t="s">
        <v>80</v>
      </c>
      <c r="B21" s="1620"/>
      <c r="C21" s="1620"/>
      <c r="D21" s="1620"/>
      <c r="E21" s="1620"/>
      <c r="F21" s="1621"/>
      <c r="G21" s="2032">
        <v>2000000</v>
      </c>
      <c r="H21" s="2033"/>
      <c r="I21" s="2033"/>
      <c r="J21" s="2034"/>
      <c r="K21" s="1594" t="s">
        <v>745</v>
      </c>
      <c r="L21" s="1595"/>
      <c r="M21" s="1595"/>
      <c r="N21" s="1596"/>
      <c r="O21" s="1622">
        <v>2000000</v>
      </c>
      <c r="P21" s="1623"/>
      <c r="Q21" s="1623"/>
      <c r="R21" s="1623"/>
      <c r="S21" s="1624"/>
      <c r="T21" s="481"/>
      <c r="U21" s="481"/>
    </row>
    <row r="22" spans="1:21" ht="16.2" thickTop="1" x14ac:dyDescent="0.3">
      <c r="A22" s="500"/>
      <c r="B22" s="501"/>
      <c r="C22" s="501"/>
      <c r="D22" s="501"/>
      <c r="E22" s="501"/>
      <c r="F22" s="501"/>
      <c r="G22" s="484"/>
      <c r="H22" s="484"/>
      <c r="I22" s="484"/>
      <c r="J22" s="484"/>
      <c r="K22" s="484"/>
      <c r="L22" s="484"/>
      <c r="M22" s="484"/>
      <c r="N22" s="484"/>
      <c r="O22" s="484"/>
      <c r="P22" s="484"/>
      <c r="Q22" s="484"/>
      <c r="R22" s="484"/>
      <c r="S22" s="485"/>
      <c r="T22" s="481"/>
      <c r="U22" s="481"/>
    </row>
    <row r="23" spans="1:21" ht="13.95" customHeight="1" x14ac:dyDescent="0.3">
      <c r="A23" s="1446" t="s">
        <v>81</v>
      </c>
      <c r="B23" s="1447"/>
      <c r="C23" s="2048" t="s">
        <v>82</v>
      </c>
      <c r="D23" s="2049"/>
      <c r="E23" s="2048" t="s">
        <v>83</v>
      </c>
      <c r="F23" s="2049"/>
      <c r="G23" s="1448" t="s">
        <v>81</v>
      </c>
      <c r="H23" s="1449"/>
      <c r="I23" s="1449"/>
      <c r="J23" s="1450"/>
      <c r="K23" s="1448" t="s">
        <v>82</v>
      </c>
      <c r="L23" s="1449"/>
      <c r="M23" s="1449"/>
      <c r="N23" s="1450"/>
      <c r="O23" s="1448" t="s">
        <v>83</v>
      </c>
      <c r="P23" s="1449"/>
      <c r="Q23" s="1449"/>
      <c r="R23" s="1449"/>
      <c r="S23" s="1450"/>
      <c r="T23" s="481"/>
      <c r="U23" s="481"/>
    </row>
    <row r="24" spans="1:21" ht="13.95" customHeight="1" x14ac:dyDescent="0.3">
      <c r="A24" s="1498" t="s">
        <v>84</v>
      </c>
      <c r="B24" s="2035"/>
      <c r="C24" s="2037" t="s">
        <v>972</v>
      </c>
      <c r="D24" s="2038"/>
      <c r="E24" s="2037" t="s">
        <v>973</v>
      </c>
      <c r="F24" s="2041"/>
      <c r="G24" s="1499" t="s">
        <v>85</v>
      </c>
      <c r="H24" s="1499"/>
      <c r="I24" s="1499"/>
      <c r="J24" s="1568"/>
      <c r="K24" s="1394" t="s">
        <v>974</v>
      </c>
      <c r="L24" s="2043"/>
      <c r="M24" s="2043"/>
      <c r="N24" s="1395"/>
      <c r="O24" s="2045" t="s">
        <v>975</v>
      </c>
      <c r="P24" s="2046"/>
      <c r="Q24" s="2046"/>
      <c r="R24" s="2046"/>
      <c r="S24" s="2046"/>
      <c r="T24" s="481"/>
      <c r="U24" s="481"/>
    </row>
    <row r="25" spans="1:21" ht="13.95" customHeight="1" x14ac:dyDescent="0.3">
      <c r="A25" s="1500"/>
      <c r="B25" s="2036"/>
      <c r="C25" s="2039"/>
      <c r="D25" s="2040"/>
      <c r="E25" s="2039"/>
      <c r="F25" s="2042"/>
      <c r="G25" s="1501"/>
      <c r="H25" s="1501"/>
      <c r="I25" s="1501"/>
      <c r="J25" s="1569"/>
      <c r="K25" s="1396"/>
      <c r="L25" s="2044"/>
      <c r="M25" s="2044"/>
      <c r="N25" s="1397"/>
      <c r="O25" s="2047"/>
      <c r="P25" s="2042"/>
      <c r="Q25" s="2042"/>
      <c r="R25" s="2042"/>
      <c r="S25" s="2042"/>
      <c r="T25" s="481"/>
      <c r="U25" s="481"/>
    </row>
    <row r="26" spans="1:21" ht="13.95" customHeight="1" x14ac:dyDescent="0.3">
      <c r="A26" s="1500"/>
      <c r="B26" s="2036"/>
      <c r="C26" s="2039"/>
      <c r="D26" s="2040"/>
      <c r="E26" s="2039"/>
      <c r="F26" s="2042"/>
      <c r="G26" s="1501"/>
      <c r="H26" s="1501"/>
      <c r="I26" s="1501"/>
      <c r="J26" s="1569"/>
      <c r="K26" s="1396"/>
      <c r="L26" s="2044"/>
      <c r="M26" s="2044"/>
      <c r="N26" s="1397"/>
      <c r="O26" s="2047"/>
      <c r="P26" s="2042"/>
      <c r="Q26" s="2042"/>
      <c r="R26" s="2042"/>
      <c r="S26" s="2042"/>
      <c r="T26" s="481"/>
      <c r="U26" s="481"/>
    </row>
    <row r="27" spans="1:21" ht="13.95" customHeight="1" x14ac:dyDescent="0.3">
      <c r="A27" s="1500"/>
      <c r="B27" s="2036"/>
      <c r="C27" s="2039"/>
      <c r="D27" s="2040"/>
      <c r="E27" s="2039"/>
      <c r="F27" s="2042"/>
      <c r="G27" s="1501"/>
      <c r="H27" s="1501"/>
      <c r="I27" s="1501"/>
      <c r="J27" s="1569"/>
      <c r="K27" s="1396"/>
      <c r="L27" s="2044"/>
      <c r="M27" s="2044"/>
      <c r="N27" s="1397"/>
      <c r="O27" s="2047"/>
      <c r="P27" s="2042"/>
      <c r="Q27" s="2042"/>
      <c r="R27" s="2042"/>
      <c r="S27" s="2042"/>
      <c r="T27" s="481"/>
      <c r="U27" s="481"/>
    </row>
    <row r="28" spans="1:21" ht="13.95" customHeight="1" x14ac:dyDescent="0.3">
      <c r="A28" s="504" t="s">
        <v>86</v>
      </c>
      <c r="B28" s="1440"/>
      <c r="C28" s="1440"/>
      <c r="D28" s="491"/>
      <c r="E28" s="491"/>
      <c r="F28" s="491"/>
      <c r="G28" s="1441"/>
      <c r="H28" s="1441"/>
      <c r="I28" s="1441"/>
      <c r="J28" s="1441"/>
      <c r="K28" s="1441"/>
      <c r="L28" s="1441"/>
      <c r="M28" s="1441"/>
      <c r="N28" s="1441"/>
      <c r="O28" s="1441"/>
      <c r="P28" s="1441"/>
      <c r="Q28" s="1441"/>
      <c r="R28" s="1441"/>
      <c r="S28" s="505"/>
      <c r="T28" s="481"/>
      <c r="U28" s="481"/>
    </row>
    <row r="29" spans="1:21" ht="13.95" customHeight="1" x14ac:dyDescent="0.3">
      <c r="A29" s="1429" t="s">
        <v>81</v>
      </c>
      <c r="B29" s="1503"/>
      <c r="C29" s="1446" t="s">
        <v>82</v>
      </c>
      <c r="D29" s="1447"/>
      <c r="E29" s="1446" t="s">
        <v>83</v>
      </c>
      <c r="F29" s="1447"/>
      <c r="G29" s="1448" t="s">
        <v>81</v>
      </c>
      <c r="H29" s="1449"/>
      <c r="I29" s="1449"/>
      <c r="J29" s="1450"/>
      <c r="K29" s="1448" t="s">
        <v>82</v>
      </c>
      <c r="L29" s="1449"/>
      <c r="M29" s="1449"/>
      <c r="N29" s="1450"/>
      <c r="O29" s="1448" t="s">
        <v>83</v>
      </c>
      <c r="P29" s="1449"/>
      <c r="Q29" s="1449"/>
      <c r="R29" s="1449"/>
      <c r="S29" s="1450"/>
      <c r="T29" s="481"/>
      <c r="U29" s="481"/>
    </row>
    <row r="30" spans="1:21" ht="13.95" customHeight="1" x14ac:dyDescent="0.3">
      <c r="A30" s="1431" t="s">
        <v>409</v>
      </c>
      <c r="B30" s="1451"/>
      <c r="C30" s="809"/>
      <c r="D30" s="807"/>
      <c r="E30" s="2045" t="s">
        <v>976</v>
      </c>
      <c r="F30" s="2050"/>
      <c r="G30" s="1431" t="s">
        <v>410</v>
      </c>
      <c r="H30" s="1432"/>
      <c r="I30" s="1432"/>
      <c r="J30" s="1451"/>
      <c r="K30" s="1464"/>
      <c r="L30" s="1437"/>
      <c r="M30" s="1437"/>
      <c r="N30" s="1561"/>
      <c r="O30" s="1394" t="s">
        <v>977</v>
      </c>
      <c r="P30" s="2043"/>
      <c r="Q30" s="2043"/>
      <c r="R30" s="2043"/>
      <c r="S30" s="2043"/>
      <c r="T30" s="481"/>
      <c r="U30" s="481"/>
    </row>
    <row r="31" spans="1:21" ht="13.95" customHeight="1" x14ac:dyDescent="0.3">
      <c r="A31" s="1433"/>
      <c r="B31" s="1452"/>
      <c r="C31" s="2052" t="s">
        <v>978</v>
      </c>
      <c r="D31" s="2053"/>
      <c r="E31" s="2047"/>
      <c r="F31" s="2051"/>
      <c r="G31" s="1433"/>
      <c r="H31" s="1434"/>
      <c r="I31" s="1434"/>
      <c r="J31" s="1452"/>
      <c r="K31" s="1559" t="s">
        <v>161</v>
      </c>
      <c r="L31" s="1392"/>
      <c r="M31" s="1392"/>
      <c r="N31" s="1560"/>
      <c r="O31" s="1396"/>
      <c r="P31" s="2044"/>
      <c r="Q31" s="2044"/>
      <c r="R31" s="2044"/>
      <c r="S31" s="2044"/>
      <c r="T31" s="481"/>
      <c r="U31" s="481"/>
    </row>
    <row r="32" spans="1:21" ht="13.95" customHeight="1" x14ac:dyDescent="0.3">
      <c r="A32" s="1433"/>
      <c r="B32" s="1452"/>
      <c r="C32" s="810"/>
      <c r="D32" s="503"/>
      <c r="E32" s="2047"/>
      <c r="F32" s="2051"/>
      <c r="G32" s="1433"/>
      <c r="H32" s="1434"/>
      <c r="I32" s="1434"/>
      <c r="J32" s="1452"/>
      <c r="K32" s="1443"/>
      <c r="L32" s="1435"/>
      <c r="M32" s="1435"/>
      <c r="N32" s="1436"/>
      <c r="O32" s="1396"/>
      <c r="P32" s="2044"/>
      <c r="Q32" s="2044"/>
      <c r="R32" s="2044"/>
      <c r="S32" s="2044"/>
      <c r="T32" s="481"/>
      <c r="U32" s="481"/>
    </row>
    <row r="33" spans="1:21" ht="13.95" customHeight="1" x14ac:dyDescent="0.3">
      <c r="A33" s="1496" t="s">
        <v>90</v>
      </c>
      <c r="B33" s="1497"/>
      <c r="C33" s="506"/>
      <c r="D33" s="481"/>
      <c r="E33" s="507"/>
      <c r="F33" s="507"/>
      <c r="G33" s="507"/>
      <c r="H33" s="507"/>
      <c r="I33" s="507"/>
      <c r="J33" s="507"/>
      <c r="K33" s="507"/>
      <c r="L33" s="507"/>
      <c r="M33" s="507"/>
      <c r="N33" s="507"/>
      <c r="O33" s="507"/>
      <c r="P33" s="507"/>
      <c r="Q33" s="507"/>
      <c r="R33" s="507"/>
      <c r="S33" s="505"/>
      <c r="T33" s="481"/>
      <c r="U33" s="481"/>
    </row>
    <row r="34" spans="1:21" ht="13.95" customHeight="1" x14ac:dyDescent="0.3">
      <c r="A34" s="1498" t="s">
        <v>673</v>
      </c>
      <c r="B34" s="1568"/>
      <c r="C34" s="1394" t="s">
        <v>978</v>
      </c>
      <c r="D34" s="2043"/>
      <c r="E34" s="1395"/>
      <c r="F34" s="1431" t="s">
        <v>83</v>
      </c>
      <c r="G34" s="1451"/>
      <c r="H34" s="2045" t="s">
        <v>979</v>
      </c>
      <c r="I34" s="2046"/>
      <c r="J34" s="2046"/>
      <c r="K34" s="2046"/>
      <c r="L34" s="2046"/>
      <c r="M34" s="2046"/>
      <c r="N34" s="2046"/>
      <c r="O34" s="2046"/>
      <c r="P34" s="2046"/>
      <c r="Q34" s="2046"/>
      <c r="R34" s="2046"/>
      <c r="S34" s="2046"/>
      <c r="T34" s="481"/>
      <c r="U34" s="481"/>
    </row>
    <row r="35" spans="1:21" ht="13.95" customHeight="1" x14ac:dyDescent="0.3">
      <c r="A35" s="1500"/>
      <c r="B35" s="1569"/>
      <c r="C35" s="1396"/>
      <c r="D35" s="2044"/>
      <c r="E35" s="1397"/>
      <c r="F35" s="1433" t="s">
        <v>674</v>
      </c>
      <c r="G35" s="1452"/>
      <c r="H35" s="2047"/>
      <c r="I35" s="2042"/>
      <c r="J35" s="2042"/>
      <c r="K35" s="2042"/>
      <c r="L35" s="2042"/>
      <c r="M35" s="2042"/>
      <c r="N35" s="2042"/>
      <c r="O35" s="2042"/>
      <c r="P35" s="2042"/>
      <c r="Q35" s="2042"/>
      <c r="R35" s="2042"/>
      <c r="S35" s="2042"/>
      <c r="T35" s="481"/>
      <c r="U35" s="481"/>
    </row>
    <row r="36" spans="1:21" ht="13.95" customHeight="1" x14ac:dyDescent="0.3">
      <c r="A36" s="496"/>
      <c r="B36" s="1391"/>
      <c r="C36" s="1391"/>
      <c r="D36" s="481"/>
      <c r="E36" s="481"/>
      <c r="F36" s="481"/>
      <c r="G36" s="1391"/>
      <c r="H36" s="1391"/>
      <c r="I36" s="1391"/>
      <c r="J36" s="1391"/>
      <c r="K36" s="1391"/>
      <c r="L36" s="1391"/>
      <c r="M36" s="1391"/>
      <c r="N36" s="1391"/>
      <c r="O36" s="1391"/>
      <c r="P36" s="1391"/>
      <c r="Q36" s="1391"/>
      <c r="R36" s="1391"/>
      <c r="S36" s="505"/>
      <c r="T36" s="481"/>
      <c r="U36" s="481"/>
    </row>
    <row r="37" spans="1:21" ht="13.95" customHeight="1" x14ac:dyDescent="0.3">
      <c r="A37" s="1469" t="s">
        <v>93</v>
      </c>
      <c r="B37" s="1470"/>
      <c r="C37" s="491"/>
      <c r="D37" s="481"/>
      <c r="E37" s="481"/>
      <c r="F37" s="481"/>
      <c r="G37" s="1406"/>
      <c r="H37" s="1406"/>
      <c r="I37" s="1406"/>
      <c r="J37" s="1406"/>
      <c r="K37" s="1406"/>
      <c r="L37" s="1406"/>
      <c r="M37" s="1406"/>
      <c r="N37" s="1406"/>
      <c r="O37" s="1406"/>
      <c r="P37" s="1406"/>
      <c r="Q37" s="1406"/>
      <c r="R37" s="1406"/>
      <c r="S37" s="505"/>
      <c r="T37" s="481"/>
      <c r="U37" s="481"/>
    </row>
    <row r="38" spans="1:21" ht="13.95" customHeight="1" x14ac:dyDescent="0.3">
      <c r="A38" s="1419" t="s">
        <v>417</v>
      </c>
      <c r="B38" s="1420"/>
      <c r="C38" s="1421"/>
      <c r="D38" s="1425" t="s">
        <v>95</v>
      </c>
      <c r="E38" s="511" t="s">
        <v>225</v>
      </c>
      <c r="F38" s="1427" t="s">
        <v>97</v>
      </c>
      <c r="G38" s="1429" t="s">
        <v>98</v>
      </c>
      <c r="H38" s="1430"/>
      <c r="I38" s="1430"/>
      <c r="J38" s="1430"/>
      <c r="K38" s="1430"/>
      <c r="L38" s="1430"/>
      <c r="M38" s="1430"/>
      <c r="N38" s="1430"/>
      <c r="O38" s="1430"/>
      <c r="P38" s="1430"/>
      <c r="Q38" s="1430"/>
      <c r="R38" s="1430"/>
      <c r="S38" s="1430"/>
      <c r="T38" s="481"/>
      <c r="U38" s="481"/>
    </row>
    <row r="39" spans="1:21" ht="13.95" customHeight="1" x14ac:dyDescent="0.3">
      <c r="A39" s="1422"/>
      <c r="B39" s="1423"/>
      <c r="C39" s="1424"/>
      <c r="D39" s="1426"/>
      <c r="E39" s="513" t="s">
        <v>675</v>
      </c>
      <c r="F39" s="1428"/>
      <c r="G39" s="515" t="s">
        <v>99</v>
      </c>
      <c r="H39" s="515" t="s">
        <v>100</v>
      </c>
      <c r="I39" s="515" t="s">
        <v>101</v>
      </c>
      <c r="J39" s="515" t="s">
        <v>102</v>
      </c>
      <c r="K39" s="515" t="s">
        <v>103</v>
      </c>
      <c r="L39" s="515" t="s">
        <v>104</v>
      </c>
      <c r="M39" s="515" t="s">
        <v>105</v>
      </c>
      <c r="N39" s="515" t="s">
        <v>106</v>
      </c>
      <c r="O39" s="515" t="s">
        <v>107</v>
      </c>
      <c r="P39" s="515" t="s">
        <v>108</v>
      </c>
      <c r="Q39" s="515" t="s">
        <v>109</v>
      </c>
      <c r="R39" s="515" t="s">
        <v>110</v>
      </c>
      <c r="S39" s="515" t="s">
        <v>111</v>
      </c>
      <c r="T39" s="481"/>
      <c r="U39" s="481"/>
    </row>
    <row r="40" spans="1:21" ht="13.95" customHeight="1" x14ac:dyDescent="0.25">
      <c r="A40" s="1308" t="s">
        <v>980</v>
      </c>
      <c r="B40" s="1465"/>
      <c r="C40" s="1466"/>
      <c r="D40" s="2057"/>
      <c r="E40" s="1823"/>
      <c r="F40" s="1823"/>
      <c r="G40" s="1823"/>
      <c r="H40" s="1823"/>
      <c r="I40" s="1823"/>
      <c r="J40" s="1823"/>
      <c r="K40" s="1823"/>
      <c r="L40" s="1823"/>
      <c r="M40" s="1823"/>
      <c r="N40" s="1823"/>
      <c r="O40" s="1823"/>
      <c r="P40" s="1823"/>
      <c r="Q40" s="1823"/>
      <c r="R40" s="1823"/>
      <c r="S40" s="1427"/>
      <c r="T40" s="1625"/>
      <c r="U40" s="1391"/>
    </row>
    <row r="41" spans="1:21" ht="13.95" customHeight="1" x14ac:dyDescent="0.25">
      <c r="A41" s="2054" t="s">
        <v>981</v>
      </c>
      <c r="B41" s="2055"/>
      <c r="C41" s="2056"/>
      <c r="D41" s="2058"/>
      <c r="E41" s="1824"/>
      <c r="F41" s="1824"/>
      <c r="G41" s="1824"/>
      <c r="H41" s="1824"/>
      <c r="I41" s="1824"/>
      <c r="J41" s="1824"/>
      <c r="K41" s="1824"/>
      <c r="L41" s="1824"/>
      <c r="M41" s="1824"/>
      <c r="N41" s="1824"/>
      <c r="O41" s="1824"/>
      <c r="P41" s="1824"/>
      <c r="Q41" s="1824"/>
      <c r="R41" s="1824"/>
      <c r="S41" s="1428"/>
      <c r="T41" s="1625"/>
      <c r="U41" s="1391"/>
    </row>
    <row r="42" spans="1:21" ht="13.95" customHeight="1" x14ac:dyDescent="0.3">
      <c r="A42" s="1820" t="s">
        <v>982</v>
      </c>
      <c r="B42" s="1821"/>
      <c r="C42" s="1822"/>
      <c r="D42" s="831" t="s">
        <v>983</v>
      </c>
      <c r="E42" s="1309" t="s">
        <v>984</v>
      </c>
      <c r="F42" s="586">
        <v>0.05</v>
      </c>
      <c r="G42" s="586">
        <v>1</v>
      </c>
      <c r="H42" s="582"/>
      <c r="I42" s="582"/>
      <c r="J42" s="582"/>
      <c r="K42" s="582"/>
      <c r="L42" s="582"/>
      <c r="M42" s="582"/>
      <c r="N42" s="582"/>
      <c r="O42" s="592"/>
      <c r="P42" s="592"/>
      <c r="Q42" s="592"/>
      <c r="R42" s="592"/>
      <c r="S42" s="519">
        <v>1</v>
      </c>
      <c r="T42" s="481"/>
      <c r="U42" s="481"/>
    </row>
    <row r="43" spans="1:21" ht="13.95" customHeight="1" x14ac:dyDescent="0.3">
      <c r="A43" s="1820" t="s">
        <v>985</v>
      </c>
      <c r="B43" s="1821"/>
      <c r="C43" s="1822"/>
      <c r="D43" s="831" t="s">
        <v>986</v>
      </c>
      <c r="E43" s="1310"/>
      <c r="F43" s="586">
        <v>0.1</v>
      </c>
      <c r="G43" s="586">
        <v>0.25</v>
      </c>
      <c r="H43" s="586">
        <v>0.75</v>
      </c>
      <c r="I43" s="582"/>
      <c r="J43" s="582"/>
      <c r="K43" s="582"/>
      <c r="L43" s="582"/>
      <c r="M43" s="582"/>
      <c r="N43" s="582"/>
      <c r="O43" s="592"/>
      <c r="P43" s="592"/>
      <c r="Q43" s="592"/>
      <c r="R43" s="592"/>
      <c r="S43" s="519">
        <v>1</v>
      </c>
      <c r="T43" s="481"/>
      <c r="U43" s="481"/>
    </row>
    <row r="44" spans="1:21" ht="13.95" customHeight="1" x14ac:dyDescent="0.3">
      <c r="A44" s="1815" t="s">
        <v>987</v>
      </c>
      <c r="B44" s="1816"/>
      <c r="C44" s="1817"/>
      <c r="D44" s="831" t="s">
        <v>988</v>
      </c>
      <c r="E44" s="1311"/>
      <c r="F44" s="586">
        <v>0.05</v>
      </c>
      <c r="G44" s="582"/>
      <c r="H44" s="586">
        <v>1</v>
      </c>
      <c r="I44" s="582"/>
      <c r="J44" s="582"/>
      <c r="K44" s="582"/>
      <c r="L44" s="582"/>
      <c r="M44" s="582"/>
      <c r="N44" s="582"/>
      <c r="O44" s="582"/>
      <c r="P44" s="592"/>
      <c r="Q44" s="592"/>
      <c r="R44" s="592"/>
      <c r="S44" s="519">
        <v>1</v>
      </c>
      <c r="T44" s="481"/>
      <c r="U44" s="481"/>
    </row>
    <row r="45" spans="1:21" ht="13.95" customHeight="1" x14ac:dyDescent="0.3">
      <c r="A45" s="1815" t="s">
        <v>989</v>
      </c>
      <c r="B45" s="1816"/>
      <c r="C45" s="1817"/>
      <c r="D45" s="831" t="s">
        <v>990</v>
      </c>
      <c r="E45" s="832" t="s">
        <v>991</v>
      </c>
      <c r="F45" s="586">
        <v>0.3</v>
      </c>
      <c r="G45" s="582"/>
      <c r="H45" s="582"/>
      <c r="I45" s="586">
        <v>0.25</v>
      </c>
      <c r="J45" s="586">
        <v>0.25</v>
      </c>
      <c r="K45" s="586">
        <v>0.25</v>
      </c>
      <c r="L45" s="586">
        <v>0.25</v>
      </c>
      <c r="M45" s="582"/>
      <c r="N45" s="582"/>
      <c r="O45" s="592"/>
      <c r="P45" s="582"/>
      <c r="Q45" s="582"/>
      <c r="R45" s="582"/>
      <c r="S45" s="519">
        <v>1</v>
      </c>
      <c r="T45" s="481"/>
      <c r="U45" s="481"/>
    </row>
    <row r="46" spans="1:21" ht="13.95" customHeight="1" x14ac:dyDescent="0.3">
      <c r="A46" s="2059" t="s">
        <v>992</v>
      </c>
      <c r="B46" s="2060"/>
      <c r="C46" s="2061"/>
      <c r="D46" s="826" t="s">
        <v>429</v>
      </c>
      <c r="E46" s="832" t="s">
        <v>991</v>
      </c>
      <c r="F46" s="813">
        <v>0.1</v>
      </c>
      <c r="G46" s="528"/>
      <c r="H46" s="528"/>
      <c r="I46" s="528"/>
      <c r="J46" s="528"/>
      <c r="K46" s="528"/>
      <c r="L46" s="528"/>
      <c r="M46" s="813">
        <v>1</v>
      </c>
      <c r="N46" s="528"/>
      <c r="O46" s="814"/>
      <c r="P46" s="528"/>
      <c r="Q46" s="528"/>
      <c r="R46" s="528"/>
      <c r="S46" s="519">
        <v>1</v>
      </c>
      <c r="T46" s="481"/>
      <c r="U46" s="481"/>
    </row>
    <row r="47" spans="1:21" ht="13.95" customHeight="1" x14ac:dyDescent="0.3">
      <c r="A47" s="2062" t="s">
        <v>993</v>
      </c>
      <c r="B47" s="2063"/>
      <c r="C47" s="2064"/>
      <c r="D47" s="833" t="s">
        <v>994</v>
      </c>
      <c r="E47" s="832" t="s">
        <v>991</v>
      </c>
      <c r="F47" s="834">
        <v>0.35</v>
      </c>
      <c r="G47" s="835"/>
      <c r="H47" s="835"/>
      <c r="I47" s="836">
        <v>0.1</v>
      </c>
      <c r="J47" s="836">
        <v>0.1</v>
      </c>
      <c r="K47" s="836">
        <v>0.1</v>
      </c>
      <c r="L47" s="836">
        <v>0.1</v>
      </c>
      <c r="M47" s="836">
        <v>0.1</v>
      </c>
      <c r="N47" s="836">
        <v>0.1</v>
      </c>
      <c r="O47" s="836">
        <v>0.1</v>
      </c>
      <c r="P47" s="836">
        <v>0.1</v>
      </c>
      <c r="Q47" s="836">
        <v>0.2</v>
      </c>
      <c r="R47" s="837"/>
      <c r="S47" s="519">
        <v>1</v>
      </c>
      <c r="T47" s="481"/>
      <c r="U47" s="481"/>
    </row>
    <row r="48" spans="1:21" ht="13.95" customHeight="1" x14ac:dyDescent="0.3">
      <c r="A48" s="2065" t="s">
        <v>995</v>
      </c>
      <c r="B48" s="2066"/>
      <c r="C48" s="2067"/>
      <c r="D48" s="833" t="s">
        <v>117</v>
      </c>
      <c r="E48" s="832" t="s">
        <v>991</v>
      </c>
      <c r="F48" s="836">
        <v>0.05</v>
      </c>
      <c r="G48" s="835"/>
      <c r="H48" s="835"/>
      <c r="I48" s="837"/>
      <c r="J48" s="837"/>
      <c r="K48" s="837"/>
      <c r="L48" s="837"/>
      <c r="M48" s="837"/>
      <c r="N48" s="837"/>
      <c r="O48" s="837"/>
      <c r="P48" s="837"/>
      <c r="Q48" s="837"/>
      <c r="R48" s="836">
        <v>1</v>
      </c>
      <c r="S48" s="519">
        <v>1</v>
      </c>
      <c r="T48" s="481"/>
      <c r="U48" s="481"/>
    </row>
    <row r="49" spans="1:21" ht="13.95" customHeight="1" x14ac:dyDescent="0.3">
      <c r="A49" s="2068"/>
      <c r="B49" s="2069"/>
      <c r="C49" s="2070"/>
      <c r="D49" s="838"/>
      <c r="E49" s="827"/>
      <c r="F49" s="827"/>
      <c r="G49" s="827"/>
      <c r="H49" s="827"/>
      <c r="I49" s="827"/>
      <c r="J49" s="827"/>
      <c r="K49" s="827"/>
      <c r="L49" s="827"/>
      <c r="M49" s="827"/>
      <c r="N49" s="827"/>
      <c r="O49" s="827"/>
      <c r="P49" s="827"/>
      <c r="Q49" s="827"/>
      <c r="R49" s="827"/>
      <c r="S49" s="839"/>
      <c r="T49" s="481"/>
      <c r="U49" s="481"/>
    </row>
    <row r="50" spans="1:21" ht="13.95" customHeight="1" x14ac:dyDescent="0.3">
      <c r="A50" s="1448" t="s">
        <v>111</v>
      </c>
      <c r="B50" s="1449"/>
      <c r="C50" s="1450"/>
      <c r="D50" s="524"/>
      <c r="E50" s="524"/>
      <c r="F50" s="525">
        <v>1</v>
      </c>
      <c r="G50" s="525">
        <v>0.08</v>
      </c>
      <c r="H50" s="525">
        <v>0.13</v>
      </c>
      <c r="I50" s="525">
        <v>0.11</v>
      </c>
      <c r="J50" s="525">
        <v>0.11</v>
      </c>
      <c r="K50" s="525">
        <v>0.11</v>
      </c>
      <c r="L50" s="525">
        <v>0.11</v>
      </c>
      <c r="M50" s="525">
        <v>0.14000000000000001</v>
      </c>
      <c r="N50" s="525">
        <v>0.04</v>
      </c>
      <c r="O50" s="525">
        <v>0.04</v>
      </c>
      <c r="P50" s="525">
        <v>0.04</v>
      </c>
      <c r="Q50" s="525">
        <v>7.0000000000000007E-2</v>
      </c>
      <c r="R50" s="525">
        <v>0.05</v>
      </c>
      <c r="S50" s="525">
        <v>1</v>
      </c>
      <c r="T50" s="481"/>
      <c r="U50" s="481"/>
    </row>
    <row r="51" spans="1:21" ht="13.95" customHeight="1" x14ac:dyDescent="0.3">
      <c r="A51" s="1448" t="s">
        <v>118</v>
      </c>
      <c r="B51" s="1449"/>
      <c r="C51" s="1450"/>
      <c r="D51" s="524"/>
      <c r="E51" s="524"/>
      <c r="F51" s="525">
        <v>1</v>
      </c>
      <c r="G51" s="525">
        <v>0.08</v>
      </c>
      <c r="H51" s="525">
        <v>0.2</v>
      </c>
      <c r="I51" s="525">
        <v>0.31</v>
      </c>
      <c r="J51" s="525">
        <v>0.42</v>
      </c>
      <c r="K51" s="525">
        <v>0.53</v>
      </c>
      <c r="L51" s="525">
        <v>0.64</v>
      </c>
      <c r="M51" s="525">
        <v>0.78</v>
      </c>
      <c r="N51" s="525">
        <v>0.81</v>
      </c>
      <c r="O51" s="525">
        <v>0.85</v>
      </c>
      <c r="P51" s="525">
        <v>0.88</v>
      </c>
      <c r="Q51" s="525">
        <v>0.95</v>
      </c>
      <c r="R51" s="525">
        <v>1</v>
      </c>
      <c r="S51" s="523"/>
      <c r="T51" s="481"/>
      <c r="U51" s="481"/>
    </row>
    <row r="52" spans="1:21" ht="13.95" customHeight="1" x14ac:dyDescent="0.3">
      <c r="A52" s="1464"/>
      <c r="B52" s="1437"/>
      <c r="C52" s="1437"/>
      <c r="D52" s="481"/>
      <c r="E52" s="481"/>
      <c r="F52" s="481"/>
      <c r="G52" s="1393"/>
      <c r="H52" s="1393"/>
      <c r="I52" s="1393"/>
      <c r="J52" s="1393"/>
      <c r="K52" s="1393"/>
      <c r="L52" s="1393"/>
      <c r="M52" s="1393"/>
      <c r="N52" s="1393"/>
      <c r="O52" s="1393"/>
      <c r="P52" s="1393"/>
      <c r="Q52" s="1393"/>
      <c r="R52" s="1393"/>
      <c r="S52" s="505"/>
      <c r="T52" s="481"/>
      <c r="U52" s="481"/>
    </row>
    <row r="53" spans="1:21" ht="13.95" customHeight="1" x14ac:dyDescent="0.35">
      <c r="A53" s="1417" t="s">
        <v>120</v>
      </c>
      <c r="B53" s="1418"/>
      <c r="C53" s="481"/>
      <c r="D53" s="481"/>
      <c r="E53" s="481"/>
      <c r="F53" s="481"/>
      <c r="G53" s="1406"/>
      <c r="H53" s="1406"/>
      <c r="I53" s="1406"/>
      <c r="J53" s="1406"/>
      <c r="K53" s="1406"/>
      <c r="L53" s="1406"/>
      <c r="M53" s="1406"/>
      <c r="N53" s="1406"/>
      <c r="O53" s="1406"/>
      <c r="P53" s="1406"/>
      <c r="Q53" s="1406"/>
      <c r="R53" s="1406"/>
      <c r="S53" s="505"/>
      <c r="T53" s="481"/>
      <c r="U53" s="481"/>
    </row>
    <row r="54" spans="1:21" ht="13.95" customHeight="1" x14ac:dyDescent="0.25">
      <c r="A54" s="1407" t="s">
        <v>121</v>
      </c>
      <c r="B54" s="1408"/>
      <c r="C54" s="511" t="s">
        <v>693</v>
      </c>
      <c r="D54" s="1411" t="s">
        <v>123</v>
      </c>
      <c r="E54" s="1412"/>
      <c r="F54" s="1411" t="s">
        <v>124</v>
      </c>
      <c r="G54" s="1412"/>
      <c r="H54" s="1411" t="s">
        <v>125</v>
      </c>
      <c r="I54" s="1415"/>
      <c r="J54" s="1415"/>
      <c r="K54" s="1415"/>
      <c r="L54" s="1415"/>
      <c r="M54" s="1415"/>
      <c r="N54" s="1415"/>
      <c r="O54" s="1415"/>
      <c r="P54" s="1415"/>
      <c r="Q54" s="1415"/>
      <c r="R54" s="1415"/>
      <c r="S54" s="1415"/>
      <c r="T54" s="1391"/>
      <c r="U54" s="1391"/>
    </row>
    <row r="55" spans="1:21" ht="13.95" customHeight="1" x14ac:dyDescent="0.25">
      <c r="A55" s="1409"/>
      <c r="B55" s="1410"/>
      <c r="C55" s="513" t="s">
        <v>694</v>
      </c>
      <c r="D55" s="1413"/>
      <c r="E55" s="1414"/>
      <c r="F55" s="1413"/>
      <c r="G55" s="1414"/>
      <c r="H55" s="1413"/>
      <c r="I55" s="1416"/>
      <c r="J55" s="1416"/>
      <c r="K55" s="1416"/>
      <c r="L55" s="1416"/>
      <c r="M55" s="1416"/>
      <c r="N55" s="1416"/>
      <c r="O55" s="1416"/>
      <c r="P55" s="1416"/>
      <c r="Q55" s="1416"/>
      <c r="R55" s="1416"/>
      <c r="S55" s="1416"/>
      <c r="T55" s="1391"/>
      <c r="U55" s="1391"/>
    </row>
    <row r="56" spans="1:21" ht="13.95" customHeight="1" x14ac:dyDescent="0.3">
      <c r="A56" s="1478" t="s">
        <v>996</v>
      </c>
      <c r="B56" s="1803"/>
      <c r="C56" s="584" t="s">
        <v>997</v>
      </c>
      <c r="D56" s="1493"/>
      <c r="E56" s="1494"/>
      <c r="F56" s="1493"/>
      <c r="G56" s="1494"/>
      <c r="H56" s="1493"/>
      <c r="I56" s="1495"/>
      <c r="J56" s="1495"/>
      <c r="K56" s="1495"/>
      <c r="L56" s="1495"/>
      <c r="M56" s="1495"/>
      <c r="N56" s="1495"/>
      <c r="O56" s="1495"/>
      <c r="P56" s="1495"/>
      <c r="Q56" s="1495"/>
      <c r="R56" s="1495"/>
      <c r="S56" s="1495"/>
      <c r="T56" s="481"/>
      <c r="U56" s="481"/>
    </row>
    <row r="57" spans="1:21" ht="13.95" customHeight="1" x14ac:dyDescent="0.3">
      <c r="A57" s="1739"/>
      <c r="B57" s="1741"/>
      <c r="C57" s="840" t="s">
        <v>998</v>
      </c>
      <c r="D57" s="1400" t="s">
        <v>623</v>
      </c>
      <c r="E57" s="1401"/>
      <c r="F57" s="1400" t="s">
        <v>623</v>
      </c>
      <c r="G57" s="1401"/>
      <c r="H57" s="1400" t="s">
        <v>623</v>
      </c>
      <c r="I57" s="1402"/>
      <c r="J57" s="1402"/>
      <c r="K57" s="1402"/>
      <c r="L57" s="1402"/>
      <c r="M57" s="1402"/>
      <c r="N57" s="1402"/>
      <c r="O57" s="1402"/>
      <c r="P57" s="1402"/>
      <c r="Q57" s="1402"/>
      <c r="R57" s="1402"/>
      <c r="S57" s="1402"/>
      <c r="T57" s="481"/>
      <c r="U57" s="481"/>
    </row>
    <row r="58" spans="1:21" ht="13.95" customHeight="1" x14ac:dyDescent="0.3">
      <c r="A58" s="1480"/>
      <c r="B58" s="1772"/>
      <c r="C58" s="585"/>
      <c r="D58" s="1400"/>
      <c r="E58" s="1401"/>
      <c r="F58" s="1400"/>
      <c r="G58" s="1401"/>
      <c r="H58" s="1400"/>
      <c r="I58" s="1402"/>
      <c r="J58" s="1402"/>
      <c r="K58" s="1402"/>
      <c r="L58" s="1402"/>
      <c r="M58" s="1402"/>
      <c r="N58" s="1402"/>
      <c r="O58" s="1402"/>
      <c r="P58" s="1402"/>
      <c r="Q58" s="1402"/>
      <c r="R58" s="1402"/>
      <c r="S58" s="1402"/>
      <c r="T58" s="481"/>
      <c r="U58" s="481"/>
    </row>
    <row r="59" spans="1:21" ht="13.95" customHeight="1" x14ac:dyDescent="0.3">
      <c r="A59" s="1478" t="s">
        <v>999</v>
      </c>
      <c r="B59" s="1803"/>
      <c r="C59" s="1829" t="s">
        <v>1000</v>
      </c>
      <c r="D59" s="1400"/>
      <c r="E59" s="1401"/>
      <c r="F59" s="1400"/>
      <c r="G59" s="1401"/>
      <c r="H59" s="1400"/>
      <c r="I59" s="1402"/>
      <c r="J59" s="1402"/>
      <c r="K59" s="1402"/>
      <c r="L59" s="1402"/>
      <c r="M59" s="1402"/>
      <c r="N59" s="1402"/>
      <c r="O59" s="1402"/>
      <c r="P59" s="1402"/>
      <c r="Q59" s="1402"/>
      <c r="R59" s="1402"/>
      <c r="S59" s="1402"/>
      <c r="T59" s="481"/>
      <c r="U59" s="481"/>
    </row>
    <row r="60" spans="1:21" ht="13.95" customHeight="1" x14ac:dyDescent="0.3">
      <c r="A60" s="1739"/>
      <c r="B60" s="1741"/>
      <c r="C60" s="2071"/>
      <c r="D60" s="1400"/>
      <c r="E60" s="1401"/>
      <c r="F60" s="1400"/>
      <c r="G60" s="1401"/>
      <c r="H60" s="1400"/>
      <c r="I60" s="1402"/>
      <c r="J60" s="1402"/>
      <c r="K60" s="1402"/>
      <c r="L60" s="1402"/>
      <c r="M60" s="1402"/>
      <c r="N60" s="1402"/>
      <c r="O60" s="1402"/>
      <c r="P60" s="1402"/>
      <c r="Q60" s="1402"/>
      <c r="R60" s="1402"/>
      <c r="S60" s="1402"/>
      <c r="T60" s="481"/>
      <c r="U60" s="481"/>
    </row>
    <row r="61" spans="1:21" ht="13.95" customHeight="1" x14ac:dyDescent="0.3">
      <c r="A61" s="1480"/>
      <c r="B61" s="1772"/>
      <c r="C61" s="1830"/>
      <c r="D61" s="1403"/>
      <c r="E61" s="1404"/>
      <c r="F61" s="1403"/>
      <c r="G61" s="1404"/>
      <c r="H61" s="1403"/>
      <c r="I61" s="1405"/>
      <c r="J61" s="1405"/>
      <c r="K61" s="1405"/>
      <c r="L61" s="1405"/>
      <c r="M61" s="1405"/>
      <c r="N61" s="1405"/>
      <c r="O61" s="1405"/>
      <c r="P61" s="1405"/>
      <c r="Q61" s="1405"/>
      <c r="R61" s="1405"/>
      <c r="S61" s="1405"/>
      <c r="T61" s="481"/>
      <c r="U61" s="481"/>
    </row>
    <row r="62" spans="1:21" ht="13.95" customHeight="1" x14ac:dyDescent="0.3">
      <c r="A62" s="1437"/>
      <c r="B62" s="1437"/>
      <c r="C62" s="1437"/>
      <c r="D62" s="481"/>
      <c r="E62" s="481"/>
      <c r="F62" s="481"/>
      <c r="G62" s="1393"/>
      <c r="H62" s="1393"/>
      <c r="I62" s="1393"/>
      <c r="J62" s="1393"/>
      <c r="K62" s="1393"/>
      <c r="L62" s="1393"/>
      <c r="M62" s="1393"/>
      <c r="N62" s="1393"/>
      <c r="O62" s="1393"/>
      <c r="P62" s="1393"/>
      <c r="Q62" s="1393"/>
      <c r="R62" s="1393"/>
      <c r="S62" s="481"/>
      <c r="T62" s="481"/>
      <c r="U62" s="481"/>
    </row>
    <row r="63" spans="1:21" ht="13.95" customHeight="1" x14ac:dyDescent="0.3">
      <c r="A63" s="1392"/>
      <c r="B63" s="1392"/>
      <c r="C63" s="1392"/>
      <c r="D63" s="481"/>
      <c r="E63" s="481"/>
      <c r="F63" s="481"/>
      <c r="G63" s="1391"/>
      <c r="H63" s="1391"/>
      <c r="I63" s="1391"/>
      <c r="J63" s="1391"/>
      <c r="K63" s="1391"/>
      <c r="L63" s="1391"/>
      <c r="M63" s="1391"/>
      <c r="N63" s="1391"/>
      <c r="O63" s="1391"/>
      <c r="P63" s="1391"/>
      <c r="Q63" s="1391"/>
      <c r="R63" s="1391"/>
      <c r="S63" s="481"/>
      <c r="T63" s="481"/>
      <c r="U63" s="481"/>
    </row>
    <row r="64" spans="1:21" ht="13.95" customHeight="1" x14ac:dyDescent="0.3">
      <c r="A64" s="1392"/>
      <c r="B64" s="1392"/>
      <c r="C64" s="1392"/>
      <c r="D64" s="481"/>
      <c r="E64" s="481"/>
      <c r="F64" s="481"/>
      <c r="G64" s="1391"/>
      <c r="H64" s="1391"/>
      <c r="I64" s="1391"/>
      <c r="J64" s="1391"/>
      <c r="K64" s="1391"/>
      <c r="L64" s="1391"/>
      <c r="M64" s="1391"/>
      <c r="N64" s="1391"/>
      <c r="O64" s="1391"/>
      <c r="P64" s="1391"/>
      <c r="Q64" s="1391"/>
      <c r="R64" s="1391"/>
      <c r="S64" s="481"/>
      <c r="T64" s="481"/>
      <c r="U64" s="481"/>
    </row>
    <row r="65" spans="1:21" ht="13.95" customHeight="1" x14ac:dyDescent="0.3">
      <c r="A65" s="1392"/>
      <c r="B65" s="1392"/>
      <c r="C65" s="1392"/>
      <c r="D65" s="481"/>
      <c r="E65" s="481"/>
      <c r="F65" s="481"/>
      <c r="G65" s="1391"/>
      <c r="H65" s="1391"/>
      <c r="I65" s="1391"/>
      <c r="J65" s="1391"/>
      <c r="K65" s="1391"/>
      <c r="L65" s="1391"/>
      <c r="M65" s="1391"/>
      <c r="N65" s="1391"/>
      <c r="O65" s="1391"/>
      <c r="P65" s="1391"/>
      <c r="Q65" s="1391"/>
      <c r="R65" s="1391"/>
      <c r="S65" s="481"/>
      <c r="T65" s="481"/>
      <c r="U65" s="481"/>
    </row>
    <row r="66" spans="1:21" ht="13.95" customHeight="1" x14ac:dyDescent="0.3">
      <c r="A66" s="1392"/>
      <c r="B66" s="1392"/>
      <c r="C66" s="1392"/>
      <c r="D66" s="481"/>
      <c r="E66" s="481"/>
      <c r="F66" s="481"/>
      <c r="G66" s="1391"/>
      <c r="H66" s="1391"/>
      <c r="I66" s="1391"/>
      <c r="J66" s="1391"/>
      <c r="K66" s="1391"/>
      <c r="L66" s="1391"/>
      <c r="M66" s="1391"/>
      <c r="N66" s="1391"/>
      <c r="O66" s="1391"/>
      <c r="P66" s="1391"/>
      <c r="Q66" s="1391"/>
      <c r="R66" s="1391"/>
      <c r="S66" s="481"/>
      <c r="T66" s="481"/>
      <c r="U66" s="481"/>
    </row>
    <row r="67" spans="1:21" ht="13.95" customHeight="1" x14ac:dyDescent="0.3">
      <c r="A67" s="1392"/>
      <c r="B67" s="1392"/>
      <c r="C67" s="1392"/>
      <c r="D67" s="481"/>
      <c r="E67" s="481"/>
      <c r="F67" s="481"/>
      <c r="G67" s="1391"/>
      <c r="H67" s="1391"/>
      <c r="I67" s="1391"/>
      <c r="J67" s="1391"/>
      <c r="K67" s="1391"/>
      <c r="L67" s="1391"/>
      <c r="M67" s="1391"/>
      <c r="N67" s="1391"/>
      <c r="O67" s="1391"/>
      <c r="P67" s="1391"/>
      <c r="Q67" s="1391"/>
      <c r="R67" s="1391"/>
      <c r="S67" s="481"/>
      <c r="T67" s="481"/>
      <c r="U67" s="481"/>
    </row>
    <row r="68" spans="1:21" ht="13.95" customHeight="1" x14ac:dyDescent="0.3">
      <c r="A68" s="1392"/>
      <c r="B68" s="1392"/>
      <c r="C68" s="1392"/>
      <c r="D68" s="481"/>
      <c r="E68" s="481"/>
      <c r="F68" s="481"/>
      <c r="G68" s="1391"/>
      <c r="H68" s="1391"/>
      <c r="I68" s="1391"/>
      <c r="J68" s="1391"/>
      <c r="K68" s="1391"/>
      <c r="L68" s="1391"/>
      <c r="M68" s="1391"/>
      <c r="N68" s="1391"/>
      <c r="O68" s="1391"/>
      <c r="P68" s="1391"/>
      <c r="Q68" s="1391"/>
      <c r="R68" s="1391"/>
      <c r="S68" s="481"/>
      <c r="T68" s="481"/>
      <c r="U68" s="481"/>
    </row>
    <row r="69" spans="1:21" ht="13.95" customHeight="1" x14ac:dyDescent="0.3">
      <c r="A69" s="1392"/>
      <c r="B69" s="1392"/>
      <c r="C69" s="1392"/>
      <c r="D69" s="481"/>
      <c r="E69" s="481"/>
      <c r="F69" s="481"/>
      <c r="G69" s="1391"/>
      <c r="H69" s="1391"/>
      <c r="I69" s="1391"/>
      <c r="J69" s="1391"/>
      <c r="K69" s="1391"/>
      <c r="L69" s="1391"/>
      <c r="M69" s="1391"/>
      <c r="N69" s="1391"/>
      <c r="O69" s="1391"/>
      <c r="P69" s="1391"/>
      <c r="Q69" s="1391"/>
      <c r="R69" s="1391"/>
      <c r="S69" s="481"/>
      <c r="T69" s="481"/>
      <c r="U69" s="481"/>
    </row>
    <row r="70" spans="1:21" ht="13.95" customHeight="1" x14ac:dyDescent="0.3">
      <c r="A70" s="1392"/>
      <c r="B70" s="1392"/>
      <c r="C70" s="1392"/>
      <c r="D70" s="481"/>
      <c r="E70" s="481"/>
      <c r="F70" s="481"/>
      <c r="G70" s="1391"/>
      <c r="H70" s="1391"/>
      <c r="I70" s="1391"/>
      <c r="J70" s="1391"/>
      <c r="K70" s="1391"/>
      <c r="L70" s="1391"/>
      <c r="M70" s="1391"/>
      <c r="N70" s="1391"/>
      <c r="O70" s="1391"/>
      <c r="P70" s="1391"/>
      <c r="Q70" s="1391"/>
      <c r="R70" s="1391"/>
      <c r="S70" s="481"/>
      <c r="T70" s="481"/>
      <c r="U70" s="481"/>
    </row>
    <row r="71" spans="1:21" ht="13.95" customHeight="1" x14ac:dyDescent="0.3">
      <c r="A71" s="1392"/>
      <c r="B71" s="1392"/>
      <c r="C71" s="1392"/>
      <c r="D71" s="481"/>
      <c r="E71" s="481"/>
      <c r="F71" s="481"/>
      <c r="G71" s="1391"/>
      <c r="H71" s="1391"/>
      <c r="I71" s="1391"/>
      <c r="J71" s="1391"/>
      <c r="K71" s="1391"/>
      <c r="L71" s="1391"/>
      <c r="M71" s="1391"/>
      <c r="N71" s="1391"/>
      <c r="O71" s="1391"/>
      <c r="P71" s="1391"/>
      <c r="Q71" s="1391"/>
      <c r="R71" s="1391"/>
      <c r="S71" s="481"/>
      <c r="T71" s="481"/>
      <c r="U71" s="481"/>
    </row>
  </sheetData>
  <mergeCells count="252">
    <mergeCell ref="Q71:R71"/>
    <mergeCell ref="A71:C71"/>
    <mergeCell ref="G71:H71"/>
    <mergeCell ref="I71:J71"/>
    <mergeCell ref="K71:L71"/>
    <mergeCell ref="M71:N71"/>
    <mergeCell ref="O71:P71"/>
    <mergeCell ref="Q69:R69"/>
    <mergeCell ref="A70:C70"/>
    <mergeCell ref="G70:H70"/>
    <mergeCell ref="I70:J70"/>
    <mergeCell ref="K70:L70"/>
    <mergeCell ref="M70:N70"/>
    <mergeCell ref="O70:P70"/>
    <mergeCell ref="Q70:R70"/>
    <mergeCell ref="A69:C69"/>
    <mergeCell ref="G69:H69"/>
    <mergeCell ref="I69:J69"/>
    <mergeCell ref="K69:L69"/>
    <mergeCell ref="M69:N69"/>
    <mergeCell ref="O69:P69"/>
    <mergeCell ref="Q67:R67"/>
    <mergeCell ref="A68:C68"/>
    <mergeCell ref="G68:H68"/>
    <mergeCell ref="I68:J68"/>
    <mergeCell ref="K68:L68"/>
    <mergeCell ref="M68:N68"/>
    <mergeCell ref="O68:P68"/>
    <mergeCell ref="Q68:R68"/>
    <mergeCell ref="A67:C67"/>
    <mergeCell ref="G67:H67"/>
    <mergeCell ref="I67:J67"/>
    <mergeCell ref="K67:L67"/>
    <mergeCell ref="M67:N67"/>
    <mergeCell ref="O67:P67"/>
    <mergeCell ref="Q65:R65"/>
    <mergeCell ref="A66:C66"/>
    <mergeCell ref="G66:H66"/>
    <mergeCell ref="I66:J66"/>
    <mergeCell ref="K66:L66"/>
    <mergeCell ref="M66:N66"/>
    <mergeCell ref="O66:P66"/>
    <mergeCell ref="Q66:R66"/>
    <mergeCell ref="A65:C65"/>
    <mergeCell ref="G65:H65"/>
    <mergeCell ref="I65:J65"/>
    <mergeCell ref="K65:L65"/>
    <mergeCell ref="M65:N65"/>
    <mergeCell ref="O65:P65"/>
    <mergeCell ref="Q63:R63"/>
    <mergeCell ref="A64:C64"/>
    <mergeCell ref="G64:H64"/>
    <mergeCell ref="I64:J64"/>
    <mergeCell ref="K64:L64"/>
    <mergeCell ref="M64:N64"/>
    <mergeCell ref="O64:P64"/>
    <mergeCell ref="Q64:R64"/>
    <mergeCell ref="A63:C63"/>
    <mergeCell ref="G63:H63"/>
    <mergeCell ref="I63:J63"/>
    <mergeCell ref="K63:L63"/>
    <mergeCell ref="M63:N63"/>
    <mergeCell ref="O63:P63"/>
    <mergeCell ref="H61:S61"/>
    <mergeCell ref="A62:C62"/>
    <mergeCell ref="G62:H62"/>
    <mergeCell ref="I62:J62"/>
    <mergeCell ref="K62:L62"/>
    <mergeCell ref="M62:N62"/>
    <mergeCell ref="O62:P62"/>
    <mergeCell ref="Q62:R62"/>
    <mergeCell ref="A59:B61"/>
    <mergeCell ref="C59:C61"/>
    <mergeCell ref="D59:E59"/>
    <mergeCell ref="F59:G59"/>
    <mergeCell ref="H59:S59"/>
    <mergeCell ref="D60:E60"/>
    <mergeCell ref="F60:G60"/>
    <mergeCell ref="H60:S60"/>
    <mergeCell ref="D61:E61"/>
    <mergeCell ref="F61:G61"/>
    <mergeCell ref="A56:B58"/>
    <mergeCell ref="D56:E56"/>
    <mergeCell ref="F56:G56"/>
    <mergeCell ref="H56:S56"/>
    <mergeCell ref="D57:E57"/>
    <mergeCell ref="F57:G57"/>
    <mergeCell ref="H57:S57"/>
    <mergeCell ref="D58:E58"/>
    <mergeCell ref="F58:G58"/>
    <mergeCell ref="H58:S58"/>
    <mergeCell ref="A54:B55"/>
    <mergeCell ref="D54:E55"/>
    <mergeCell ref="F54:G55"/>
    <mergeCell ref="H54:S55"/>
    <mergeCell ref="T54:T55"/>
    <mergeCell ref="U54:U55"/>
    <mergeCell ref="O52:P52"/>
    <mergeCell ref="Q52:R52"/>
    <mergeCell ref="A53:B53"/>
    <mergeCell ref="G53:H53"/>
    <mergeCell ref="I53:J53"/>
    <mergeCell ref="K53:L53"/>
    <mergeCell ref="M53:N53"/>
    <mergeCell ref="O53:P53"/>
    <mergeCell ref="Q53:R53"/>
    <mergeCell ref="A51:C51"/>
    <mergeCell ref="A52:C52"/>
    <mergeCell ref="G52:H52"/>
    <mergeCell ref="I52:J52"/>
    <mergeCell ref="K52:L52"/>
    <mergeCell ref="M52:N52"/>
    <mergeCell ref="A45:C45"/>
    <mergeCell ref="A46:C46"/>
    <mergeCell ref="A47:C47"/>
    <mergeCell ref="A48:C48"/>
    <mergeCell ref="A49:C49"/>
    <mergeCell ref="A50:C50"/>
    <mergeCell ref="T40:T41"/>
    <mergeCell ref="U40:U41"/>
    <mergeCell ref="A42:C42"/>
    <mergeCell ref="E42:E44"/>
    <mergeCell ref="A43:C43"/>
    <mergeCell ref="A44:C44"/>
    <mergeCell ref="N40:N41"/>
    <mergeCell ref="O40:O41"/>
    <mergeCell ref="P40:P41"/>
    <mergeCell ref="Q40:Q41"/>
    <mergeCell ref="R40:R41"/>
    <mergeCell ref="S40:S41"/>
    <mergeCell ref="H40:H41"/>
    <mergeCell ref="I40:I41"/>
    <mergeCell ref="J40:J41"/>
    <mergeCell ref="K40:K41"/>
    <mergeCell ref="L40:L41"/>
    <mergeCell ref="M40:M41"/>
    <mergeCell ref="A38:C39"/>
    <mergeCell ref="D38:D39"/>
    <mergeCell ref="F38:F39"/>
    <mergeCell ref="G38:S38"/>
    <mergeCell ref="A40:C40"/>
    <mergeCell ref="A41:C41"/>
    <mergeCell ref="D40:D41"/>
    <mergeCell ref="E40:E41"/>
    <mergeCell ref="F40:F41"/>
    <mergeCell ref="G40:G41"/>
    <mergeCell ref="Q36:R36"/>
    <mergeCell ref="A37:B37"/>
    <mergeCell ref="G37:H37"/>
    <mergeCell ref="I37:J37"/>
    <mergeCell ref="K37:L37"/>
    <mergeCell ref="M37:N37"/>
    <mergeCell ref="O37:P37"/>
    <mergeCell ref="Q37:R37"/>
    <mergeCell ref="B36:C36"/>
    <mergeCell ref="G36:H36"/>
    <mergeCell ref="I36:J36"/>
    <mergeCell ref="K36:L36"/>
    <mergeCell ref="M36:N36"/>
    <mergeCell ref="O36:P36"/>
    <mergeCell ref="A33:B33"/>
    <mergeCell ref="A34:B35"/>
    <mergeCell ref="C34:E35"/>
    <mergeCell ref="F34:G34"/>
    <mergeCell ref="F35:G35"/>
    <mergeCell ref="H34:S35"/>
    <mergeCell ref="A30:B32"/>
    <mergeCell ref="E30:F32"/>
    <mergeCell ref="G30:J32"/>
    <mergeCell ref="K30:N30"/>
    <mergeCell ref="O30:S32"/>
    <mergeCell ref="C31:D31"/>
    <mergeCell ref="K31:N31"/>
    <mergeCell ref="K32:N32"/>
    <mergeCell ref="Q28:R28"/>
    <mergeCell ref="A29:B29"/>
    <mergeCell ref="C29:D29"/>
    <mergeCell ref="E29:F29"/>
    <mergeCell ref="G29:J29"/>
    <mergeCell ref="K29:N29"/>
    <mergeCell ref="O29:S29"/>
    <mergeCell ref="B28:C28"/>
    <mergeCell ref="G28:H28"/>
    <mergeCell ref="I28:J28"/>
    <mergeCell ref="K28:L28"/>
    <mergeCell ref="M28:N28"/>
    <mergeCell ref="O28:P28"/>
    <mergeCell ref="A24:B27"/>
    <mergeCell ref="C24:D27"/>
    <mergeCell ref="E24:F27"/>
    <mergeCell ref="G24:J27"/>
    <mergeCell ref="K24:N27"/>
    <mergeCell ref="O24:S27"/>
    <mergeCell ref="A23:B23"/>
    <mergeCell ref="C23:D23"/>
    <mergeCell ref="E23:F23"/>
    <mergeCell ref="G23:J23"/>
    <mergeCell ref="K23:N23"/>
    <mergeCell ref="O23:S23"/>
    <mergeCell ref="A20:F20"/>
    <mergeCell ref="G20:J20"/>
    <mergeCell ref="K20:N20"/>
    <mergeCell ref="O20:P20"/>
    <mergeCell ref="Q20:R20"/>
    <mergeCell ref="A21:F21"/>
    <mergeCell ref="G21:J21"/>
    <mergeCell ref="K21:N21"/>
    <mergeCell ref="O21:S21"/>
    <mergeCell ref="A18:F18"/>
    <mergeCell ref="G18:J18"/>
    <mergeCell ref="K18:N18"/>
    <mergeCell ref="O18:S18"/>
    <mergeCell ref="A19:F19"/>
    <mergeCell ref="G19:J19"/>
    <mergeCell ref="K19:N19"/>
    <mergeCell ref="O19:S19"/>
    <mergeCell ref="T13:T14"/>
    <mergeCell ref="U13:U14"/>
    <mergeCell ref="B17:C17"/>
    <mergeCell ref="G17:J17"/>
    <mergeCell ref="K17:N17"/>
    <mergeCell ref="O17:S17"/>
    <mergeCell ref="G15:I15"/>
    <mergeCell ref="G16:I16"/>
    <mergeCell ref="J13:S13"/>
    <mergeCell ref="J14:S14"/>
    <mergeCell ref="J15:S15"/>
    <mergeCell ref="J16:S16"/>
    <mergeCell ref="C10:S10"/>
    <mergeCell ref="A11:A12"/>
    <mergeCell ref="B11:S12"/>
    <mergeCell ref="A13:A16"/>
    <mergeCell ref="B13:F13"/>
    <mergeCell ref="B14:F14"/>
    <mergeCell ref="B15:F15"/>
    <mergeCell ref="B16:F16"/>
    <mergeCell ref="G13:I13"/>
    <mergeCell ref="G14:I14"/>
    <mergeCell ref="B5:S5"/>
    <mergeCell ref="B6:S6"/>
    <mergeCell ref="A7:A9"/>
    <mergeCell ref="C7:S7"/>
    <mergeCell ref="C8:S8"/>
    <mergeCell ref="C9:S9"/>
    <mergeCell ref="B1:S1"/>
    <mergeCell ref="B2:S2"/>
    <mergeCell ref="B3:E3"/>
    <mergeCell ref="F3:G3"/>
    <mergeCell ref="H3:S3"/>
    <mergeCell ref="B4:E4"/>
    <mergeCell ref="F4:G4"/>
    <mergeCell ref="H4:S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U68"/>
  <sheetViews>
    <sheetView topLeftCell="A34" zoomScale="70" zoomScaleNormal="70" workbookViewId="0">
      <selection activeCell="B10" sqref="B10:S10"/>
    </sheetView>
  </sheetViews>
  <sheetFormatPr defaultColWidth="9" defaultRowHeight="15.6" x14ac:dyDescent="0.3"/>
  <cols>
    <col min="1" max="1" width="19.69921875" style="74" customWidth="1"/>
    <col min="2" max="2" width="3.19921875" style="74" customWidth="1"/>
    <col min="3" max="3" width="22.19921875" style="74" customWidth="1"/>
    <col min="4" max="4" width="19.19921875" style="74" customWidth="1"/>
    <col min="5" max="5" width="11.19921875" style="74" customWidth="1"/>
    <col min="6" max="6" width="7.69921875" style="74" customWidth="1"/>
    <col min="7" max="19" width="4.19921875" style="74" customWidth="1"/>
    <col min="20" max="16384" width="9" style="74"/>
  </cols>
  <sheetData>
    <row r="1" spans="1:20" ht="18" x14ac:dyDescent="0.35">
      <c r="A1" s="122" t="s">
        <v>351</v>
      </c>
      <c r="B1" s="2072" t="s">
        <v>1001</v>
      </c>
      <c r="C1" s="2073"/>
      <c r="D1" s="2073"/>
      <c r="E1" s="2073"/>
      <c r="F1" s="2073"/>
      <c r="G1" s="2073"/>
      <c r="H1" s="2073"/>
      <c r="I1" s="2073"/>
      <c r="J1" s="2073"/>
      <c r="K1" s="2073"/>
      <c r="L1" s="2073"/>
      <c r="M1" s="2073"/>
      <c r="N1" s="2073"/>
      <c r="O1" s="2073"/>
      <c r="P1" s="2073"/>
      <c r="Q1" s="2073"/>
      <c r="R1" s="2073"/>
      <c r="S1" s="2074"/>
    </row>
    <row r="2" spans="1:20" ht="15.6" customHeight="1" x14ac:dyDescent="0.3">
      <c r="A2" s="147" t="s">
        <v>61</v>
      </c>
      <c r="B2" s="1381" t="s">
        <v>130</v>
      </c>
      <c r="C2" s="1382"/>
      <c r="D2" s="1382"/>
      <c r="E2" s="1382"/>
      <c r="F2" s="1382"/>
      <c r="G2" s="1382"/>
      <c r="H2" s="1382"/>
      <c r="I2" s="1382"/>
      <c r="J2" s="1382"/>
      <c r="K2" s="1382"/>
      <c r="L2" s="1382"/>
      <c r="M2" s="1382"/>
      <c r="N2" s="1382"/>
      <c r="O2" s="1382"/>
      <c r="P2" s="1382"/>
      <c r="Q2" s="1382"/>
      <c r="R2" s="1382"/>
      <c r="S2" s="1383"/>
    </row>
    <row r="3" spans="1:20" ht="15.6" customHeight="1" x14ac:dyDescent="0.3">
      <c r="A3" s="473" t="s">
        <v>63</v>
      </c>
      <c r="B3" s="1382" t="s">
        <v>1002</v>
      </c>
      <c r="C3" s="1381"/>
      <c r="D3" s="1381"/>
      <c r="E3" s="1381"/>
      <c r="F3" s="1374" t="s">
        <v>65</v>
      </c>
      <c r="G3" s="1362"/>
      <c r="H3" s="1373"/>
      <c r="I3" s="1373"/>
      <c r="J3" s="1373"/>
      <c r="K3" s="1373"/>
      <c r="L3" s="1373"/>
      <c r="M3" s="1373"/>
      <c r="N3" s="1373"/>
      <c r="O3" s="1373"/>
      <c r="P3" s="1373"/>
      <c r="Q3" s="1373"/>
      <c r="R3" s="1373"/>
      <c r="S3" s="1374"/>
    </row>
    <row r="4" spans="1:20" ht="15.6" customHeight="1" x14ac:dyDescent="0.3">
      <c r="A4" s="153" t="s">
        <v>356</v>
      </c>
      <c r="B4" s="1106" t="s">
        <v>133</v>
      </c>
      <c r="C4" s="1107"/>
      <c r="D4" s="1107"/>
      <c r="E4" s="1107"/>
      <c r="F4" s="1106" t="s">
        <v>67</v>
      </c>
      <c r="G4" s="1106"/>
      <c r="H4" s="1389" t="s">
        <v>134</v>
      </c>
      <c r="I4" s="1389"/>
      <c r="J4" s="1389"/>
      <c r="K4" s="1389"/>
      <c r="L4" s="1389"/>
      <c r="M4" s="1389"/>
      <c r="N4" s="1389"/>
      <c r="O4" s="1389"/>
      <c r="P4" s="1389"/>
      <c r="Q4" s="1389"/>
      <c r="R4" s="1389"/>
      <c r="S4" s="1390"/>
    </row>
    <row r="5" spans="1:20" ht="15.6" customHeight="1" x14ac:dyDescent="0.3">
      <c r="A5" s="473" t="s">
        <v>69</v>
      </c>
      <c r="B5" s="1381" t="s">
        <v>136</v>
      </c>
      <c r="C5" s="1382"/>
      <c r="D5" s="1382"/>
      <c r="E5" s="1382"/>
      <c r="F5" s="1382"/>
      <c r="G5" s="1382"/>
      <c r="H5" s="1382"/>
      <c r="I5" s="1382"/>
      <c r="J5" s="1382"/>
      <c r="K5" s="1382"/>
      <c r="L5" s="1382"/>
      <c r="M5" s="1382"/>
      <c r="N5" s="1382"/>
      <c r="O5" s="1382"/>
      <c r="P5" s="1382"/>
      <c r="Q5" s="1382"/>
      <c r="R5" s="1382"/>
      <c r="S5" s="1383"/>
    </row>
    <row r="6" spans="1:20" ht="15.6" customHeight="1" x14ac:dyDescent="0.3">
      <c r="A6" s="473" t="s">
        <v>70</v>
      </c>
      <c r="B6" s="1381" t="s">
        <v>810</v>
      </c>
      <c r="C6" s="1382"/>
      <c r="D6" s="1382"/>
      <c r="E6" s="1382"/>
      <c r="F6" s="1382"/>
      <c r="G6" s="1382"/>
      <c r="H6" s="1382"/>
      <c r="I6" s="1382"/>
      <c r="J6" s="1382"/>
      <c r="K6" s="1382"/>
      <c r="L6" s="1382"/>
      <c r="M6" s="1382"/>
      <c r="N6" s="1382"/>
      <c r="O6" s="1382"/>
      <c r="P6" s="1382"/>
      <c r="Q6" s="1382"/>
      <c r="R6" s="1382"/>
      <c r="S6" s="1383"/>
    </row>
    <row r="7" spans="1:20" ht="15.6" customHeight="1" x14ac:dyDescent="0.3">
      <c r="A7" s="1109" t="s">
        <v>71</v>
      </c>
      <c r="B7" s="145">
        <v>1</v>
      </c>
      <c r="C7" s="1117" t="s">
        <v>811</v>
      </c>
      <c r="D7" s="1117"/>
      <c r="E7" s="1117"/>
      <c r="F7" s="1117"/>
      <c r="G7" s="1117"/>
      <c r="H7" s="1117"/>
      <c r="I7" s="1117"/>
      <c r="J7" s="1117"/>
      <c r="K7" s="1117"/>
      <c r="L7" s="1117"/>
      <c r="M7" s="1117"/>
      <c r="N7" s="1117"/>
      <c r="O7" s="1117"/>
      <c r="P7" s="1117"/>
      <c r="Q7" s="1117"/>
      <c r="R7" s="1117"/>
      <c r="S7" s="1189"/>
    </row>
    <row r="8" spans="1:20" ht="15.6" customHeight="1" x14ac:dyDescent="0.3">
      <c r="A8" s="1109"/>
      <c r="B8" s="145">
        <v>2</v>
      </c>
      <c r="C8" s="1117"/>
      <c r="D8" s="1117"/>
      <c r="E8" s="1117"/>
      <c r="F8" s="1117"/>
      <c r="G8" s="1117"/>
      <c r="H8" s="1117"/>
      <c r="I8" s="1117"/>
      <c r="J8" s="1117"/>
      <c r="K8" s="1117"/>
      <c r="L8" s="1117"/>
      <c r="M8" s="1117"/>
      <c r="N8" s="1117"/>
      <c r="O8" s="1117"/>
      <c r="P8" s="1117"/>
      <c r="Q8" s="1117"/>
      <c r="R8" s="1117"/>
      <c r="S8" s="1189"/>
    </row>
    <row r="9" spans="1:20" ht="15.6" customHeight="1" x14ac:dyDescent="0.3">
      <c r="A9" s="1384"/>
      <c r="B9" s="146">
        <v>3</v>
      </c>
      <c r="C9" s="1102"/>
      <c r="D9" s="1102"/>
      <c r="E9" s="1102"/>
      <c r="F9" s="1102"/>
      <c r="G9" s="1102"/>
      <c r="H9" s="1102"/>
      <c r="I9" s="1102"/>
      <c r="J9" s="1102"/>
      <c r="K9" s="1102"/>
      <c r="L9" s="1102"/>
      <c r="M9" s="1102"/>
      <c r="N9" s="1102"/>
      <c r="O9" s="1102"/>
      <c r="P9" s="1102"/>
      <c r="Q9" s="1102"/>
      <c r="R9" s="1102"/>
      <c r="S9" s="1385"/>
    </row>
    <row r="10" spans="1:20" ht="18" customHeight="1" x14ac:dyDescent="0.35">
      <c r="A10" s="127" t="s">
        <v>72</v>
      </c>
      <c r="B10" s="75"/>
      <c r="C10" s="1373"/>
      <c r="D10" s="1373"/>
      <c r="E10" s="1373"/>
      <c r="F10" s="1373"/>
      <c r="G10" s="1373"/>
      <c r="H10" s="1373"/>
      <c r="I10" s="1373"/>
      <c r="J10" s="1373"/>
      <c r="K10" s="1373"/>
      <c r="L10" s="1373"/>
      <c r="M10" s="1373"/>
      <c r="N10" s="1373"/>
      <c r="O10" s="1373"/>
      <c r="P10" s="1373"/>
      <c r="Q10" s="1373"/>
      <c r="R10" s="1373"/>
      <c r="S10" s="1374"/>
    </row>
    <row r="11" spans="1:20" s="387" customFormat="1" x14ac:dyDescent="0.25">
      <c r="A11" s="1375" t="s">
        <v>73</v>
      </c>
      <c r="B11" s="1330" t="s">
        <v>1003</v>
      </c>
      <c r="C11" s="1329"/>
      <c r="D11" s="1329"/>
      <c r="E11" s="1329"/>
      <c r="F11" s="1329"/>
      <c r="G11" s="1329"/>
      <c r="H11" s="1329"/>
      <c r="I11" s="1329"/>
      <c r="J11" s="1329"/>
      <c r="K11" s="1329"/>
      <c r="L11" s="1329"/>
      <c r="M11" s="1329"/>
      <c r="N11" s="1329"/>
      <c r="O11" s="1329"/>
      <c r="P11" s="1329"/>
      <c r="Q11" s="1329"/>
      <c r="R11" s="1329"/>
      <c r="S11" s="2075"/>
      <c r="T11" s="387" t="s">
        <v>137</v>
      </c>
    </row>
    <row r="12" spans="1:20" ht="3" customHeight="1" x14ac:dyDescent="0.3">
      <c r="A12" s="1375"/>
      <c r="B12" s="1378"/>
      <c r="C12" s="1202"/>
      <c r="D12" s="1202"/>
      <c r="E12" s="1202"/>
      <c r="F12" s="1202"/>
      <c r="G12" s="1202"/>
      <c r="H12" s="1202"/>
      <c r="I12" s="1202"/>
      <c r="J12" s="1202"/>
      <c r="K12" s="1202"/>
      <c r="L12" s="1202"/>
      <c r="M12" s="1202"/>
      <c r="N12" s="1202"/>
      <c r="O12" s="1202"/>
      <c r="P12" s="1202"/>
      <c r="Q12" s="1202"/>
      <c r="R12" s="1202"/>
      <c r="S12" s="1196"/>
    </row>
    <row r="13" spans="1:20" x14ac:dyDescent="0.3">
      <c r="A13" s="1375" t="s">
        <v>74</v>
      </c>
      <c r="B13" s="1330" t="s">
        <v>1004</v>
      </c>
      <c r="C13" s="1329"/>
      <c r="D13" s="1329"/>
      <c r="E13" s="1329"/>
      <c r="F13" s="2075"/>
      <c r="G13" s="1129" t="s">
        <v>364</v>
      </c>
      <c r="H13" s="1129"/>
      <c r="I13" s="1129"/>
      <c r="J13" s="1330" t="s">
        <v>1005</v>
      </c>
      <c r="K13" s="1329"/>
      <c r="L13" s="1329"/>
      <c r="M13" s="1329"/>
      <c r="N13" s="1329"/>
      <c r="O13" s="1329"/>
      <c r="P13" s="1329"/>
      <c r="Q13" s="1329"/>
      <c r="R13" s="1329"/>
      <c r="S13" s="2075"/>
    </row>
    <row r="14" spans="1:20" x14ac:dyDescent="0.3">
      <c r="A14" s="1375"/>
      <c r="B14" s="1107" t="s">
        <v>1006</v>
      </c>
      <c r="C14" s="1106"/>
      <c r="D14" s="1106"/>
      <c r="E14" s="1106"/>
      <c r="F14" s="2076"/>
      <c r="G14" s="1129"/>
      <c r="H14" s="1129"/>
      <c r="I14" s="1129"/>
      <c r="J14" s="2077" t="s">
        <v>1007</v>
      </c>
      <c r="K14" s="2078"/>
      <c r="L14" s="2078"/>
      <c r="M14" s="2078"/>
      <c r="N14" s="2078"/>
      <c r="O14" s="2078"/>
      <c r="P14" s="2078"/>
      <c r="Q14" s="2078"/>
      <c r="R14" s="2078"/>
      <c r="S14" s="2079"/>
    </row>
    <row r="15" spans="1:20" x14ac:dyDescent="0.3">
      <c r="A15" s="1379"/>
      <c r="B15" s="2080" t="s">
        <v>1008</v>
      </c>
      <c r="C15" s="2081"/>
      <c r="D15" s="2081"/>
      <c r="E15" s="2081"/>
      <c r="F15" s="2082"/>
      <c r="G15" s="1129"/>
      <c r="H15" s="1129"/>
      <c r="I15" s="1129"/>
      <c r="J15" s="2083" t="s">
        <v>1009</v>
      </c>
      <c r="K15" s="2084"/>
      <c r="L15" s="2084"/>
      <c r="M15" s="2084"/>
      <c r="N15" s="2084"/>
      <c r="O15" s="2084"/>
      <c r="P15" s="2084"/>
      <c r="Q15" s="2084"/>
      <c r="R15" s="2084"/>
      <c r="S15" s="2085"/>
    </row>
    <row r="16" spans="1:20" ht="18" customHeight="1" x14ac:dyDescent="0.3">
      <c r="A16" s="137" t="s">
        <v>76</v>
      </c>
      <c r="B16" s="126"/>
      <c r="C16" s="126"/>
      <c r="G16" s="1358" t="s">
        <v>77</v>
      </c>
      <c r="H16" s="1358"/>
      <c r="I16" s="1358"/>
      <c r="J16" s="1358"/>
      <c r="K16" s="1358" t="s">
        <v>78</v>
      </c>
      <c r="L16" s="1358"/>
      <c r="M16" s="1358"/>
      <c r="N16" s="1358"/>
      <c r="O16" s="1358" t="s">
        <v>79</v>
      </c>
      <c r="P16" s="1358"/>
      <c r="Q16" s="1358"/>
      <c r="R16" s="1358"/>
      <c r="S16" s="1358"/>
    </row>
    <row r="17" spans="1:19" x14ac:dyDescent="0.3">
      <c r="A17" s="2074" t="s">
        <v>1010</v>
      </c>
      <c r="B17" s="2074"/>
      <c r="C17" s="2074"/>
      <c r="D17" s="2074"/>
      <c r="E17" s="2074"/>
      <c r="F17" s="2074"/>
      <c r="G17" s="1372"/>
      <c r="H17" s="1372"/>
      <c r="I17" s="1372"/>
      <c r="J17" s="1372"/>
      <c r="K17" s="1372">
        <v>3000000</v>
      </c>
      <c r="L17" s="1372"/>
      <c r="M17" s="1372"/>
      <c r="N17" s="1372"/>
      <c r="O17" s="1372">
        <v>3000000</v>
      </c>
      <c r="P17" s="1372"/>
      <c r="Q17" s="1372"/>
      <c r="R17" s="1372"/>
      <c r="S17" s="1372"/>
    </row>
    <row r="18" spans="1:19" ht="15.6" customHeight="1" x14ac:dyDescent="0.3">
      <c r="A18" s="1366"/>
      <c r="B18" s="1366"/>
      <c r="C18" s="1366"/>
      <c r="D18" s="1366"/>
      <c r="E18" s="1366"/>
      <c r="F18" s="1366"/>
      <c r="G18" s="1367"/>
      <c r="H18" s="1367"/>
      <c r="I18" s="1367"/>
      <c r="J18" s="1367"/>
      <c r="K18" s="1367"/>
      <c r="L18" s="1367"/>
      <c r="M18" s="1367"/>
      <c r="N18" s="1367"/>
      <c r="O18" s="1367"/>
      <c r="P18" s="1367"/>
      <c r="Q18" s="1367"/>
      <c r="R18" s="1367"/>
      <c r="S18" s="1367"/>
    </row>
    <row r="19" spans="1:19" ht="15.6" customHeight="1" x14ac:dyDescent="0.3">
      <c r="A19" s="1109"/>
      <c r="B19" s="1109"/>
      <c r="C19" s="1109"/>
      <c r="D19" s="1109"/>
      <c r="E19" s="1109"/>
      <c r="F19" s="1109"/>
      <c r="G19" s="1367"/>
      <c r="H19" s="1367"/>
      <c r="I19" s="1367"/>
      <c r="J19" s="1367"/>
      <c r="K19" s="1367"/>
      <c r="L19" s="1367"/>
      <c r="M19" s="1367"/>
      <c r="N19" s="1367"/>
      <c r="O19" s="1367"/>
      <c r="P19" s="1367"/>
      <c r="Q19" s="1367"/>
      <c r="R19" s="1367"/>
      <c r="S19" s="1367"/>
    </row>
    <row r="20" spans="1:19" ht="16.2" customHeight="1" thickBot="1" x14ac:dyDescent="0.35">
      <c r="A20" s="1230" t="s">
        <v>80</v>
      </c>
      <c r="B20" s="1230"/>
      <c r="C20" s="1230"/>
      <c r="D20" s="1230"/>
      <c r="E20" s="1230"/>
      <c r="F20" s="1230"/>
      <c r="G20" s="1369">
        <f>SUM(G17:J19)</f>
        <v>0</v>
      </c>
      <c r="H20" s="1369"/>
      <c r="I20" s="1369"/>
      <c r="J20" s="1369"/>
      <c r="K20" s="1370">
        <f>SUM(K17:N19)</f>
        <v>3000000</v>
      </c>
      <c r="L20" s="1370"/>
      <c r="M20" s="1370"/>
      <c r="N20" s="1370"/>
      <c r="O20" s="1370">
        <f>SUM(K20)</f>
        <v>3000000</v>
      </c>
      <c r="P20" s="1370"/>
      <c r="Q20" s="1370"/>
      <c r="R20" s="1370"/>
      <c r="S20" s="1370"/>
    </row>
    <row r="21" spans="1:19" ht="16.2" thickTop="1" x14ac:dyDescent="0.3">
      <c r="A21" s="124"/>
      <c r="B21" s="135"/>
      <c r="C21" s="135"/>
      <c r="D21" s="135"/>
      <c r="E21" s="135"/>
      <c r="F21" s="135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25"/>
    </row>
    <row r="22" spans="1:19" ht="15.6" customHeight="1" x14ac:dyDescent="0.3">
      <c r="A22" s="1183" t="s">
        <v>81</v>
      </c>
      <c r="B22" s="1183"/>
      <c r="C22" s="1184" t="s">
        <v>82</v>
      </c>
      <c r="D22" s="1184"/>
      <c r="E22" s="1184" t="s">
        <v>83</v>
      </c>
      <c r="F22" s="1184"/>
      <c r="G22" s="1358" t="s">
        <v>81</v>
      </c>
      <c r="H22" s="1358"/>
      <c r="I22" s="1358"/>
      <c r="J22" s="1358"/>
      <c r="K22" s="1359" t="s">
        <v>82</v>
      </c>
      <c r="L22" s="1359"/>
      <c r="M22" s="1359"/>
      <c r="N22" s="1359"/>
      <c r="O22" s="1359" t="s">
        <v>83</v>
      </c>
      <c r="P22" s="1359"/>
      <c r="Q22" s="1359"/>
      <c r="R22" s="1359"/>
      <c r="S22" s="1359"/>
    </row>
    <row r="23" spans="1:19" x14ac:dyDescent="0.3">
      <c r="A23" s="1325" t="s">
        <v>84</v>
      </c>
      <c r="B23" s="1326"/>
      <c r="C23" s="1330" t="s">
        <v>1011</v>
      </c>
      <c r="D23" s="2075"/>
      <c r="E23" s="1377" t="s">
        <v>1012</v>
      </c>
      <c r="F23" s="2087"/>
      <c r="G23" s="1325" t="s">
        <v>85</v>
      </c>
      <c r="H23" s="1325"/>
      <c r="I23" s="1325"/>
      <c r="J23" s="1326"/>
      <c r="K23" s="1330" t="s">
        <v>1013</v>
      </c>
      <c r="L23" s="1329"/>
      <c r="M23" s="1329"/>
      <c r="N23" s="2075"/>
      <c r="O23" s="1232" t="s">
        <v>1014</v>
      </c>
      <c r="P23" s="2088"/>
      <c r="Q23" s="2088"/>
      <c r="R23" s="2088"/>
      <c r="S23" s="1223"/>
    </row>
    <row r="24" spans="1:19" x14ac:dyDescent="0.3">
      <c r="A24" s="1344"/>
      <c r="B24" s="1360"/>
      <c r="C24" s="1106"/>
      <c r="D24" s="1107"/>
      <c r="E24" s="1202"/>
      <c r="F24" s="1202"/>
      <c r="G24" s="1344"/>
      <c r="H24" s="1344"/>
      <c r="I24" s="1344"/>
      <c r="J24" s="1360"/>
      <c r="K24" s="2077"/>
      <c r="L24" s="2078"/>
      <c r="M24" s="2078"/>
      <c r="N24" s="2079"/>
      <c r="O24" s="1107"/>
      <c r="P24" s="1107"/>
      <c r="Q24" s="1107"/>
      <c r="R24" s="1107"/>
      <c r="S24" s="1109"/>
    </row>
    <row r="25" spans="1:19" ht="3.75" hidden="1" customHeight="1" x14ac:dyDescent="0.3">
      <c r="A25" s="1344"/>
      <c r="B25" s="1360"/>
      <c r="C25" s="1378"/>
      <c r="D25" s="1202"/>
      <c r="E25" s="1202"/>
      <c r="F25" s="1202"/>
      <c r="G25" s="1344"/>
      <c r="H25" s="1344"/>
      <c r="I25" s="1344"/>
      <c r="J25" s="1360"/>
      <c r="K25" s="1373"/>
      <c r="L25" s="1362"/>
      <c r="M25" s="1362"/>
      <c r="N25" s="1362"/>
      <c r="O25" s="1362"/>
      <c r="P25" s="1362"/>
      <c r="Q25" s="1362"/>
      <c r="R25" s="1362"/>
      <c r="S25" s="1363"/>
    </row>
    <row r="26" spans="1:19" ht="4.5" customHeight="1" x14ac:dyDescent="0.3">
      <c r="A26" s="1346"/>
      <c r="B26" s="1361"/>
      <c r="C26" s="2086"/>
      <c r="D26" s="1203"/>
      <c r="E26" s="142"/>
      <c r="F26" s="772"/>
      <c r="G26" s="1346"/>
      <c r="H26" s="1346"/>
      <c r="I26" s="1346"/>
      <c r="J26" s="1361"/>
      <c r="K26" s="1070"/>
      <c r="L26" s="1364"/>
      <c r="M26" s="1364"/>
      <c r="N26" s="1364"/>
      <c r="O26" s="1364"/>
      <c r="P26" s="1364"/>
      <c r="Q26" s="1364"/>
      <c r="R26" s="1364"/>
      <c r="S26" s="1365"/>
    </row>
    <row r="27" spans="1:19" ht="18" x14ac:dyDescent="0.3">
      <c r="A27" s="132" t="s">
        <v>86</v>
      </c>
      <c r="B27" s="128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131"/>
    </row>
    <row r="28" spans="1:19" ht="15.6" customHeight="1" x14ac:dyDescent="0.3">
      <c r="A28" s="1357" t="s">
        <v>81</v>
      </c>
      <c r="B28" s="1357"/>
      <c r="C28" s="1185" t="s">
        <v>82</v>
      </c>
      <c r="D28" s="1185"/>
      <c r="E28" s="1185" t="s">
        <v>83</v>
      </c>
      <c r="F28" s="1185"/>
      <c r="G28" s="1358" t="s">
        <v>81</v>
      </c>
      <c r="H28" s="1358"/>
      <c r="I28" s="1358"/>
      <c r="J28" s="1358"/>
      <c r="K28" s="1359" t="s">
        <v>82</v>
      </c>
      <c r="L28" s="1359"/>
      <c r="M28" s="1359"/>
      <c r="N28" s="1359"/>
      <c r="O28" s="1359" t="s">
        <v>83</v>
      </c>
      <c r="P28" s="1359"/>
      <c r="Q28" s="1359"/>
      <c r="R28" s="1359"/>
      <c r="S28" s="1359"/>
    </row>
    <row r="29" spans="1:19" x14ac:dyDescent="0.3">
      <c r="A29" s="1340" t="s">
        <v>409</v>
      </c>
      <c r="B29" s="1340"/>
      <c r="C29" s="1330" t="s">
        <v>1011</v>
      </c>
      <c r="D29" s="2075"/>
      <c r="E29" s="299" t="s">
        <v>1012</v>
      </c>
      <c r="F29" s="785"/>
      <c r="G29" s="1340" t="s">
        <v>410</v>
      </c>
      <c r="H29" s="1332"/>
      <c r="I29" s="1332"/>
      <c r="J29" s="1332"/>
      <c r="K29" s="1330" t="s">
        <v>1013</v>
      </c>
      <c r="L29" s="1329"/>
      <c r="M29" s="1329"/>
      <c r="N29" s="2075"/>
      <c r="O29" s="1107" t="s">
        <v>1014</v>
      </c>
      <c r="P29" s="1107"/>
      <c r="Q29" s="1107"/>
      <c r="R29" s="1107"/>
      <c r="S29" s="1109"/>
    </row>
    <row r="30" spans="1:19" x14ac:dyDescent="0.3">
      <c r="A30" s="1341"/>
      <c r="B30" s="1341"/>
      <c r="C30" s="2077"/>
      <c r="D30" s="2079"/>
      <c r="E30" s="198"/>
      <c r="F30" s="156"/>
      <c r="G30" s="1341"/>
      <c r="H30" s="1348"/>
      <c r="I30" s="1348"/>
      <c r="J30" s="1348"/>
      <c r="K30" s="1190"/>
      <c r="L30" s="1187"/>
      <c r="M30" s="1187"/>
      <c r="N30" s="1187"/>
      <c r="O30" s="1116"/>
      <c r="P30" s="1116"/>
      <c r="Q30" s="1116"/>
      <c r="R30" s="1116"/>
      <c r="S30" s="2095"/>
    </row>
    <row r="31" spans="1:19" x14ac:dyDescent="0.3">
      <c r="A31" s="1342"/>
      <c r="B31" s="1342"/>
      <c r="C31" s="158"/>
      <c r="D31" s="772"/>
      <c r="E31" s="773"/>
      <c r="F31" s="144"/>
      <c r="G31" s="1342"/>
      <c r="H31" s="1334"/>
      <c r="I31" s="1334"/>
      <c r="J31" s="1334"/>
      <c r="K31" s="1071"/>
      <c r="L31" s="1338"/>
      <c r="M31" s="1338"/>
      <c r="N31" s="1338"/>
      <c r="O31" s="1338"/>
      <c r="P31" s="1338"/>
      <c r="Q31" s="1338"/>
      <c r="R31" s="1338"/>
      <c r="S31" s="1339"/>
    </row>
    <row r="32" spans="1:19" ht="18" x14ac:dyDescent="0.3">
      <c r="A32" s="1324" t="s">
        <v>90</v>
      </c>
      <c r="B32" s="1324"/>
      <c r="C32" s="13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31"/>
    </row>
    <row r="33" spans="1:21" x14ac:dyDescent="0.3">
      <c r="A33" s="1325" t="s">
        <v>411</v>
      </c>
      <c r="B33" s="1326"/>
      <c r="C33" s="1329"/>
      <c r="D33" s="1330"/>
      <c r="E33" s="1330"/>
      <c r="F33" s="1331" t="s">
        <v>92</v>
      </c>
      <c r="G33" s="1332"/>
      <c r="H33" s="2092" t="s">
        <v>1015</v>
      </c>
      <c r="I33" s="2093"/>
      <c r="J33" s="2093"/>
      <c r="K33" s="2093"/>
      <c r="L33" s="2093"/>
      <c r="M33" s="2093"/>
      <c r="N33" s="2093"/>
      <c r="O33" s="2093"/>
      <c r="P33" s="2093"/>
      <c r="Q33" s="2093"/>
      <c r="R33" s="2093"/>
      <c r="S33" s="2094"/>
    </row>
    <row r="34" spans="1:21" x14ac:dyDescent="0.3">
      <c r="A34" s="1327"/>
      <c r="B34" s="1328"/>
      <c r="C34" s="1071"/>
      <c r="D34" s="1338"/>
      <c r="E34" s="1338"/>
      <c r="F34" s="1333"/>
      <c r="G34" s="1334"/>
      <c r="H34" s="1071"/>
      <c r="I34" s="1338"/>
      <c r="J34" s="1338"/>
      <c r="K34" s="1338"/>
      <c r="L34" s="1338"/>
      <c r="M34" s="1338"/>
      <c r="N34" s="1338"/>
      <c r="O34" s="1338"/>
      <c r="P34" s="1338"/>
      <c r="Q34" s="1338"/>
      <c r="R34" s="1338"/>
      <c r="S34" s="1339"/>
    </row>
    <row r="35" spans="1:21" x14ac:dyDescent="0.3">
      <c r="A35" s="134"/>
      <c r="S35" s="131"/>
    </row>
    <row r="36" spans="1:21" ht="18" customHeight="1" x14ac:dyDescent="0.3">
      <c r="A36" s="1320" t="s">
        <v>93</v>
      </c>
      <c r="B36" s="1320"/>
      <c r="C36" s="75"/>
      <c r="S36" s="131"/>
    </row>
    <row r="37" spans="1:21" x14ac:dyDescent="0.3">
      <c r="A37" s="2090" t="s">
        <v>1016</v>
      </c>
      <c r="B37" s="2090"/>
      <c r="C37" s="2090"/>
      <c r="D37" s="2089" t="s">
        <v>95</v>
      </c>
      <c r="E37" s="2089" t="s">
        <v>96</v>
      </c>
      <c r="F37" s="2090" t="s">
        <v>97</v>
      </c>
      <c r="G37" s="2091" t="s">
        <v>98</v>
      </c>
      <c r="H37" s="2091"/>
      <c r="I37" s="2091"/>
      <c r="J37" s="2091"/>
      <c r="K37" s="2091"/>
      <c r="L37" s="2091"/>
      <c r="M37" s="2091"/>
      <c r="N37" s="2091"/>
      <c r="O37" s="2091"/>
      <c r="P37" s="2091"/>
      <c r="Q37" s="2091"/>
      <c r="R37" s="2091"/>
      <c r="S37" s="2090"/>
    </row>
    <row r="38" spans="1:21" x14ac:dyDescent="0.3">
      <c r="A38" s="2090"/>
      <c r="B38" s="2090"/>
      <c r="C38" s="2090"/>
      <c r="D38" s="2089"/>
      <c r="E38" s="2089"/>
      <c r="F38" s="2090"/>
      <c r="G38" s="121" t="s">
        <v>99</v>
      </c>
      <c r="H38" s="121" t="s">
        <v>100</v>
      </c>
      <c r="I38" s="121" t="s">
        <v>101</v>
      </c>
      <c r="J38" s="121" t="s">
        <v>102</v>
      </c>
      <c r="K38" s="121" t="s">
        <v>103</v>
      </c>
      <c r="L38" s="121" t="s">
        <v>104</v>
      </c>
      <c r="M38" s="121" t="s">
        <v>105</v>
      </c>
      <c r="N38" s="121" t="s">
        <v>106</v>
      </c>
      <c r="O38" s="121" t="s">
        <v>107</v>
      </c>
      <c r="P38" s="121" t="s">
        <v>108</v>
      </c>
      <c r="Q38" s="121" t="s">
        <v>109</v>
      </c>
      <c r="R38" s="121" t="s">
        <v>110</v>
      </c>
      <c r="S38" s="121" t="s">
        <v>111</v>
      </c>
    </row>
    <row r="39" spans="1:21" x14ac:dyDescent="0.3">
      <c r="A39" s="2096" t="s">
        <v>1017</v>
      </c>
      <c r="B39" s="2096"/>
      <c r="C39" s="2096"/>
      <c r="D39" s="774"/>
      <c r="E39" s="775"/>
      <c r="F39" s="776"/>
      <c r="G39" s="776"/>
      <c r="H39" s="776"/>
      <c r="I39" s="776"/>
      <c r="J39" s="776"/>
      <c r="K39" s="776"/>
      <c r="L39" s="776"/>
      <c r="M39" s="776"/>
      <c r="N39" s="776"/>
      <c r="O39" s="776"/>
      <c r="P39" s="776"/>
      <c r="Q39" s="776"/>
      <c r="R39" s="776"/>
      <c r="S39" s="777"/>
    </row>
    <row r="40" spans="1:21" ht="46.8" x14ac:dyDescent="0.3">
      <c r="A40" s="1312" t="s">
        <v>1018</v>
      </c>
      <c r="B40" s="1629"/>
      <c r="C40" s="1630"/>
      <c r="D40" s="786" t="s">
        <v>1019</v>
      </c>
      <c r="E40" s="787" t="s">
        <v>1002</v>
      </c>
      <c r="F40" s="159">
        <v>0.2</v>
      </c>
      <c r="G40" s="534"/>
      <c r="H40" s="534"/>
      <c r="I40" s="534"/>
      <c r="J40" s="534"/>
      <c r="K40" s="534"/>
      <c r="L40" s="534"/>
      <c r="M40" s="159">
        <v>1</v>
      </c>
      <c r="N40" s="159"/>
      <c r="O40" s="159"/>
      <c r="P40" s="159"/>
      <c r="Q40" s="159"/>
      <c r="R40" s="159"/>
      <c r="S40" s="777">
        <f t="shared" ref="S40:S48" si="0">SUM(G40:R40)</f>
        <v>1</v>
      </c>
      <c r="U40" s="143"/>
    </row>
    <row r="41" spans="1:21" ht="31.2" x14ac:dyDescent="0.3">
      <c r="A41" s="1313" t="s">
        <v>1020</v>
      </c>
      <c r="B41" s="1313"/>
      <c r="C41" s="1313"/>
      <c r="D41" s="786" t="s">
        <v>1021</v>
      </c>
      <c r="E41" s="529"/>
      <c r="F41" s="159">
        <v>0.1</v>
      </c>
      <c r="G41" s="159"/>
      <c r="H41" s="159"/>
      <c r="I41" s="159"/>
      <c r="J41" s="159"/>
      <c r="K41" s="159"/>
      <c r="L41" s="159"/>
      <c r="M41" s="779">
        <v>0.25</v>
      </c>
      <c r="N41" s="779">
        <v>0.75</v>
      </c>
      <c r="O41" s="788"/>
      <c r="P41" s="788"/>
      <c r="Q41" s="159"/>
      <c r="R41" s="159"/>
      <c r="S41" s="777">
        <f t="shared" si="0"/>
        <v>1</v>
      </c>
      <c r="U41" s="152"/>
    </row>
    <row r="42" spans="1:21" ht="18" x14ac:dyDescent="0.3">
      <c r="A42" s="1314" t="s">
        <v>1022</v>
      </c>
      <c r="B42" s="1314"/>
      <c r="C42" s="1314"/>
      <c r="D42" s="778" t="s">
        <v>1023</v>
      </c>
      <c r="E42" s="529"/>
      <c r="F42" s="159">
        <v>0.4</v>
      </c>
      <c r="G42" s="159"/>
      <c r="H42" s="159"/>
      <c r="I42" s="159"/>
      <c r="J42" s="159"/>
      <c r="K42" s="159"/>
      <c r="L42" s="159"/>
      <c r="M42" s="779"/>
      <c r="N42" s="779">
        <v>0.25</v>
      </c>
      <c r="O42" s="779">
        <v>0.25</v>
      </c>
      <c r="P42" s="779">
        <v>0.5</v>
      </c>
      <c r="Q42" s="159"/>
      <c r="R42" s="159"/>
      <c r="S42" s="777">
        <f t="shared" si="0"/>
        <v>1</v>
      </c>
    </row>
    <row r="43" spans="1:21" x14ac:dyDescent="0.3">
      <c r="A43" s="1312" t="s">
        <v>1024</v>
      </c>
      <c r="B43" s="1629"/>
      <c r="C43" s="1630"/>
      <c r="D43" s="267" t="s">
        <v>1025</v>
      </c>
      <c r="E43" s="529"/>
      <c r="F43" s="159">
        <v>0.2</v>
      </c>
      <c r="G43" s="159"/>
      <c r="H43" s="159"/>
      <c r="I43" s="159"/>
      <c r="J43" s="159"/>
      <c r="K43" s="159"/>
      <c r="L43" s="159"/>
      <c r="M43" s="159"/>
      <c r="N43" s="159"/>
      <c r="O43" s="159"/>
      <c r="P43" s="159">
        <v>0.25</v>
      </c>
      <c r="Q43" s="159">
        <v>0.75</v>
      </c>
      <c r="R43" s="159"/>
      <c r="S43" s="777">
        <f t="shared" si="0"/>
        <v>1</v>
      </c>
    </row>
    <row r="44" spans="1:21" x14ac:dyDescent="0.3">
      <c r="A44" s="1312" t="s">
        <v>1026</v>
      </c>
      <c r="B44" s="1629"/>
      <c r="C44" s="1630"/>
      <c r="D44" s="267" t="s">
        <v>1027</v>
      </c>
      <c r="E44" s="529"/>
      <c r="F44" s="181">
        <v>0.05</v>
      </c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>
        <v>1</v>
      </c>
      <c r="S44" s="777">
        <f t="shared" si="0"/>
        <v>1</v>
      </c>
    </row>
    <row r="45" spans="1:21" ht="46.8" x14ac:dyDescent="0.3">
      <c r="A45" s="1313" t="s">
        <v>1028</v>
      </c>
      <c r="B45" s="1467"/>
      <c r="C45" s="1467"/>
      <c r="D45" s="786" t="s">
        <v>1029</v>
      </c>
      <c r="E45" s="529"/>
      <c r="F45" s="181">
        <v>0.05</v>
      </c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>
        <v>1</v>
      </c>
      <c r="S45" s="777">
        <f t="shared" si="0"/>
        <v>1</v>
      </c>
    </row>
    <row r="46" spans="1:21" x14ac:dyDescent="0.3">
      <c r="A46" s="2099"/>
      <c r="B46" s="2099"/>
      <c r="C46" s="2099"/>
      <c r="D46" s="118"/>
      <c r="E46" s="52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777">
        <f t="shared" si="0"/>
        <v>0</v>
      </c>
    </row>
    <row r="47" spans="1:21" x14ac:dyDescent="0.3">
      <c r="A47" s="2099"/>
      <c r="B47" s="2099"/>
      <c r="C47" s="2099"/>
      <c r="D47" s="736"/>
      <c r="E47" s="52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777">
        <f t="shared" si="0"/>
        <v>0</v>
      </c>
    </row>
    <row r="48" spans="1:21" x14ac:dyDescent="0.3">
      <c r="A48" s="1359" t="s">
        <v>111</v>
      </c>
      <c r="B48" s="1359"/>
      <c r="C48" s="1359"/>
      <c r="D48" s="129"/>
      <c r="E48" s="247"/>
      <c r="F48" s="248">
        <f>SUM(F39:F47)</f>
        <v>1.0000000000000002</v>
      </c>
      <c r="G48" s="248">
        <f t="shared" ref="G48:R48" si="1">(G40*$F$40)+(G41*$F$41)+(G42*$F$42)+(G43*$F$43)+(G44*$F$44)+(G45*$F$45)+(G46*$F$46)+(G47*$F$47)</f>
        <v>0</v>
      </c>
      <c r="H48" s="248">
        <f t="shared" si="1"/>
        <v>0</v>
      </c>
      <c r="I48" s="248">
        <f t="shared" si="1"/>
        <v>0</v>
      </c>
      <c r="J48" s="248">
        <f t="shared" si="1"/>
        <v>0</v>
      </c>
      <c r="K48" s="248">
        <f t="shared" si="1"/>
        <v>0</v>
      </c>
      <c r="L48" s="248">
        <f t="shared" si="1"/>
        <v>0</v>
      </c>
      <c r="M48" s="248">
        <f t="shared" si="1"/>
        <v>0.22500000000000001</v>
      </c>
      <c r="N48" s="248">
        <f t="shared" si="1"/>
        <v>0.17500000000000002</v>
      </c>
      <c r="O48" s="248">
        <f t="shared" si="1"/>
        <v>0.1</v>
      </c>
      <c r="P48" s="248">
        <f t="shared" si="1"/>
        <v>0.25</v>
      </c>
      <c r="Q48" s="248">
        <f t="shared" si="1"/>
        <v>0.15000000000000002</v>
      </c>
      <c r="R48" s="248">
        <f t="shared" si="1"/>
        <v>0.1</v>
      </c>
      <c r="S48" s="130">
        <f t="shared" si="0"/>
        <v>1</v>
      </c>
    </row>
    <row r="49" spans="1:19" ht="15.6" customHeight="1" x14ac:dyDescent="0.3">
      <c r="A49" s="1359" t="s">
        <v>118</v>
      </c>
      <c r="B49" s="1359"/>
      <c r="C49" s="1359"/>
      <c r="D49" s="129"/>
      <c r="E49" s="129"/>
      <c r="F49" s="130">
        <f>SUM(F39:F47)</f>
        <v>1.0000000000000002</v>
      </c>
      <c r="G49" s="130">
        <f>G48</f>
        <v>0</v>
      </c>
      <c r="H49" s="130">
        <f t="shared" ref="H49:R49" si="2">G49+H48</f>
        <v>0</v>
      </c>
      <c r="I49" s="130">
        <f t="shared" si="2"/>
        <v>0</v>
      </c>
      <c r="J49" s="130">
        <f t="shared" si="2"/>
        <v>0</v>
      </c>
      <c r="K49" s="130">
        <f t="shared" si="2"/>
        <v>0</v>
      </c>
      <c r="L49" s="130">
        <f t="shared" si="2"/>
        <v>0</v>
      </c>
      <c r="M49" s="130">
        <f t="shared" si="2"/>
        <v>0.22500000000000001</v>
      </c>
      <c r="N49" s="130">
        <f t="shared" si="2"/>
        <v>0.4</v>
      </c>
      <c r="O49" s="130">
        <f t="shared" si="2"/>
        <v>0.5</v>
      </c>
      <c r="P49" s="130">
        <f t="shared" si="2"/>
        <v>0.75</v>
      </c>
      <c r="Q49" s="130">
        <f t="shared" si="2"/>
        <v>0.9</v>
      </c>
      <c r="R49" s="130">
        <f t="shared" si="2"/>
        <v>1</v>
      </c>
      <c r="S49" s="130"/>
    </row>
    <row r="50" spans="1:19" ht="15.6" customHeight="1" x14ac:dyDescent="0.3">
      <c r="A50" s="1303"/>
      <c r="B50" s="1278"/>
      <c r="C50" s="1278"/>
      <c r="S50" s="131"/>
    </row>
    <row r="51" spans="1:19" ht="18" customHeight="1" x14ac:dyDescent="0.35">
      <c r="A51" s="1304" t="s">
        <v>120</v>
      </c>
      <c r="B51" s="1305"/>
      <c r="S51" s="131"/>
    </row>
    <row r="52" spans="1:19" ht="31.2" x14ac:dyDescent="0.3">
      <c r="A52" s="1306" t="s">
        <v>121</v>
      </c>
      <c r="B52" s="1307"/>
      <c r="C52" s="120" t="s">
        <v>122</v>
      </c>
      <c r="D52" s="1279" t="s">
        <v>123</v>
      </c>
      <c r="E52" s="1280"/>
      <c r="F52" s="1279" t="s">
        <v>124</v>
      </c>
      <c r="G52" s="1280"/>
      <c r="H52" s="1281" t="s">
        <v>125</v>
      </c>
      <c r="I52" s="1282"/>
      <c r="J52" s="1282"/>
      <c r="K52" s="1282"/>
      <c r="L52" s="1282"/>
      <c r="M52" s="1282"/>
      <c r="N52" s="1282"/>
      <c r="O52" s="1282"/>
      <c r="P52" s="1282"/>
      <c r="Q52" s="1282"/>
      <c r="R52" s="1282"/>
      <c r="S52" s="1283"/>
    </row>
    <row r="53" spans="1:19" ht="46.8" x14ac:dyDescent="0.3">
      <c r="A53" s="783" t="s">
        <v>1030</v>
      </c>
      <c r="B53" s="784"/>
      <c r="C53" s="699" t="s">
        <v>1031</v>
      </c>
      <c r="D53" s="1293"/>
      <c r="E53" s="1294"/>
      <c r="F53" s="1293"/>
      <c r="G53" s="1294"/>
      <c r="H53" s="1295"/>
      <c r="I53" s="1296"/>
      <c r="J53" s="1296"/>
      <c r="K53" s="1296"/>
      <c r="L53" s="1296"/>
      <c r="M53" s="1296"/>
      <c r="N53" s="1296"/>
      <c r="O53" s="1296"/>
      <c r="P53" s="1296"/>
      <c r="Q53" s="1296"/>
      <c r="R53" s="1296"/>
      <c r="S53" s="1297"/>
    </row>
    <row r="54" spans="1:19" ht="15.6" customHeight="1" x14ac:dyDescent="0.3">
      <c r="A54" s="1303"/>
      <c r="B54" s="2097"/>
      <c r="C54" s="118"/>
      <c r="D54" s="1293" t="s">
        <v>623</v>
      </c>
      <c r="E54" s="1294"/>
      <c r="F54" s="1293" t="s">
        <v>623</v>
      </c>
      <c r="G54" s="1294"/>
      <c r="H54" s="1293" t="s">
        <v>623</v>
      </c>
      <c r="I54" s="1298"/>
      <c r="J54" s="1298"/>
      <c r="K54" s="1298"/>
      <c r="L54" s="1298"/>
      <c r="M54" s="1298"/>
      <c r="N54" s="1298"/>
      <c r="O54" s="1298"/>
      <c r="P54" s="1298"/>
      <c r="Q54" s="1298"/>
      <c r="R54" s="1298"/>
      <c r="S54" s="1294"/>
    </row>
    <row r="55" spans="1:19" ht="15.6" customHeight="1" x14ac:dyDescent="0.3">
      <c r="A55" s="1303"/>
      <c r="B55" s="2097"/>
      <c r="C55" s="118"/>
      <c r="D55" s="1293"/>
      <c r="E55" s="1294"/>
      <c r="F55" s="1293"/>
      <c r="G55" s="1294"/>
      <c r="H55" s="1293"/>
      <c r="I55" s="1298"/>
      <c r="J55" s="1298"/>
      <c r="K55" s="1298"/>
      <c r="L55" s="1298"/>
      <c r="M55" s="1298"/>
      <c r="N55" s="1298"/>
      <c r="O55" s="1298"/>
      <c r="P55" s="1298"/>
      <c r="Q55" s="1298"/>
      <c r="R55" s="1298"/>
      <c r="S55" s="1294"/>
    </row>
    <row r="56" spans="1:19" ht="15.6" customHeight="1" x14ac:dyDescent="0.3">
      <c r="A56" s="1303"/>
      <c r="B56" s="2097"/>
      <c r="C56" s="118"/>
      <c r="D56" s="1293"/>
      <c r="E56" s="1294"/>
      <c r="F56" s="1293"/>
      <c r="G56" s="1294"/>
      <c r="H56" s="1293"/>
      <c r="I56" s="1298"/>
      <c r="J56" s="1298"/>
      <c r="K56" s="1298"/>
      <c r="L56" s="1298"/>
      <c r="M56" s="1298"/>
      <c r="N56" s="1298"/>
      <c r="O56" s="1298"/>
      <c r="P56" s="1298"/>
      <c r="Q56" s="1298"/>
      <c r="R56" s="1298"/>
      <c r="S56" s="1294"/>
    </row>
    <row r="57" spans="1:19" ht="15.6" customHeight="1" x14ac:dyDescent="0.3">
      <c r="A57" s="1303"/>
      <c r="B57" s="2097"/>
      <c r="C57" s="118"/>
      <c r="D57" s="1293"/>
      <c r="E57" s="1294"/>
      <c r="F57" s="1293"/>
      <c r="G57" s="1294"/>
      <c r="H57" s="1293"/>
      <c r="I57" s="1298"/>
      <c r="J57" s="1298"/>
      <c r="K57" s="1298"/>
      <c r="L57" s="1298"/>
      <c r="M57" s="1298"/>
      <c r="N57" s="1298"/>
      <c r="O57" s="1298"/>
      <c r="P57" s="1298"/>
      <c r="Q57" s="1298"/>
      <c r="R57" s="1298"/>
      <c r="S57" s="1294"/>
    </row>
    <row r="58" spans="1:19" ht="15.6" customHeight="1" x14ac:dyDescent="0.3">
      <c r="A58" s="1338"/>
      <c r="B58" s="2098"/>
      <c r="C58" s="119"/>
      <c r="D58" s="1299"/>
      <c r="E58" s="1300"/>
      <c r="F58" s="1299"/>
      <c r="G58" s="1300"/>
      <c r="H58" s="1299"/>
      <c r="I58" s="1301"/>
      <c r="J58" s="1301"/>
      <c r="K58" s="1301"/>
      <c r="L58" s="1301"/>
      <c r="M58" s="1301"/>
      <c r="N58" s="1301"/>
      <c r="O58" s="1301"/>
      <c r="P58" s="1301"/>
      <c r="Q58" s="1301"/>
      <c r="R58" s="1301"/>
      <c r="S58" s="1300"/>
    </row>
    <row r="59" spans="1:19" ht="15.6" customHeight="1" x14ac:dyDescent="0.3">
      <c r="A59" s="1278"/>
      <c r="B59" s="1278"/>
      <c r="C59" s="1278"/>
    </row>
    <row r="60" spans="1:19" ht="15.6" customHeight="1" x14ac:dyDescent="0.3">
      <c r="A60" s="1278"/>
      <c r="B60" s="1278"/>
      <c r="C60" s="1278"/>
    </row>
    <row r="61" spans="1:19" ht="15.6" customHeight="1" x14ac:dyDescent="0.3">
      <c r="A61" s="1278"/>
      <c r="B61" s="1278"/>
      <c r="C61" s="1278"/>
    </row>
    <row r="62" spans="1:19" ht="15.6" customHeight="1" x14ac:dyDescent="0.3">
      <c r="A62" s="1278"/>
      <c r="B62" s="1278"/>
      <c r="C62" s="1278"/>
    </row>
    <row r="63" spans="1:19" ht="15.6" customHeight="1" x14ac:dyDescent="0.3">
      <c r="A63" s="1278"/>
      <c r="B63" s="1278"/>
      <c r="C63" s="1278"/>
    </row>
    <row r="64" spans="1:19" ht="15.6" customHeight="1" x14ac:dyDescent="0.3">
      <c r="A64" s="1278"/>
      <c r="B64" s="1278"/>
      <c r="C64" s="1278"/>
    </row>
    <row r="65" spans="1:3" ht="15.6" customHeight="1" x14ac:dyDescent="0.3">
      <c r="A65" s="1278"/>
      <c r="B65" s="1278"/>
      <c r="C65" s="1278"/>
    </row>
    <row r="66" spans="1:3" ht="15.6" customHeight="1" x14ac:dyDescent="0.3">
      <c r="A66" s="1278"/>
      <c r="B66" s="1278"/>
      <c r="C66" s="1278"/>
    </row>
    <row r="67" spans="1:3" ht="15.6" customHeight="1" x14ac:dyDescent="0.3">
      <c r="A67" s="1278"/>
      <c r="B67" s="1278"/>
      <c r="C67" s="1278"/>
    </row>
    <row r="68" spans="1:3" ht="15.6" customHeight="1" x14ac:dyDescent="0.3">
      <c r="A68" s="1278"/>
      <c r="B68" s="1278"/>
      <c r="C68" s="1278"/>
    </row>
  </sheetData>
  <mergeCells count="147">
    <mergeCell ref="A67:C67"/>
    <mergeCell ref="A68:C68"/>
    <mergeCell ref="A43:C43"/>
    <mergeCell ref="A61:C61"/>
    <mergeCell ref="A62:C62"/>
    <mergeCell ref="A63:C63"/>
    <mergeCell ref="A64:C64"/>
    <mergeCell ref="A65:C65"/>
    <mergeCell ref="A66:C66"/>
    <mergeCell ref="A58:B58"/>
    <mergeCell ref="A54:B54"/>
    <mergeCell ref="A46:C46"/>
    <mergeCell ref="A47:C47"/>
    <mergeCell ref="A48:C48"/>
    <mergeCell ref="A49:C49"/>
    <mergeCell ref="A50:C50"/>
    <mergeCell ref="A51:B51"/>
    <mergeCell ref="D58:E58"/>
    <mergeCell ref="F58:G58"/>
    <mergeCell ref="H58:S58"/>
    <mergeCell ref="A59:C59"/>
    <mergeCell ref="A60:C60"/>
    <mergeCell ref="A56:B56"/>
    <mergeCell ref="D56:E56"/>
    <mergeCell ref="F56:G56"/>
    <mergeCell ref="H56:S56"/>
    <mergeCell ref="A57:B57"/>
    <mergeCell ref="D57:E57"/>
    <mergeCell ref="F57:G57"/>
    <mergeCell ref="H57:S57"/>
    <mergeCell ref="D54:E54"/>
    <mergeCell ref="F54:G54"/>
    <mergeCell ref="H54:S54"/>
    <mergeCell ref="A55:B55"/>
    <mergeCell ref="D55:E55"/>
    <mergeCell ref="F55:G55"/>
    <mergeCell ref="H55:S55"/>
    <mergeCell ref="A52:B52"/>
    <mergeCell ref="D52:E52"/>
    <mergeCell ref="F52:G52"/>
    <mergeCell ref="H52:S52"/>
    <mergeCell ref="D53:E53"/>
    <mergeCell ref="F53:G53"/>
    <mergeCell ref="H53:S53"/>
    <mergeCell ref="A39:C39"/>
    <mergeCell ref="A40:C40"/>
    <mergeCell ref="A41:C41"/>
    <mergeCell ref="A42:C42"/>
    <mergeCell ref="A44:C44"/>
    <mergeCell ref="A45:C45"/>
    <mergeCell ref="A36:B36"/>
    <mergeCell ref="A37:C38"/>
    <mergeCell ref="D37:D38"/>
    <mergeCell ref="E37:E38"/>
    <mergeCell ref="F37:F38"/>
    <mergeCell ref="G37:S37"/>
    <mergeCell ref="O31:S31"/>
    <mergeCell ref="A32:B32"/>
    <mergeCell ref="A33:B34"/>
    <mergeCell ref="C33:E33"/>
    <mergeCell ref="F33:G34"/>
    <mergeCell ref="H33:S33"/>
    <mergeCell ref="C34:E34"/>
    <mergeCell ref="H34:S34"/>
    <mergeCell ref="A29:B31"/>
    <mergeCell ref="C29:D29"/>
    <mergeCell ref="G29:J31"/>
    <mergeCell ref="K29:N29"/>
    <mergeCell ref="O29:S29"/>
    <mergeCell ref="C30:D30"/>
    <mergeCell ref="K30:N30"/>
    <mergeCell ref="O30:S30"/>
    <mergeCell ref="K31:N31"/>
    <mergeCell ref="A28:B28"/>
    <mergeCell ref="C28:D28"/>
    <mergeCell ref="E28:F28"/>
    <mergeCell ref="G28:J28"/>
    <mergeCell ref="K28:N28"/>
    <mergeCell ref="O28:S28"/>
    <mergeCell ref="C25:D25"/>
    <mergeCell ref="E25:F25"/>
    <mergeCell ref="K25:N25"/>
    <mergeCell ref="O25:S25"/>
    <mergeCell ref="C26:D26"/>
    <mergeCell ref="K26:N26"/>
    <mergeCell ref="O26:S26"/>
    <mergeCell ref="A23:B26"/>
    <mergeCell ref="C23:D23"/>
    <mergeCell ref="E23:F23"/>
    <mergeCell ref="G23:J26"/>
    <mergeCell ref="K23:N23"/>
    <mergeCell ref="O23:S23"/>
    <mergeCell ref="C24:D24"/>
    <mergeCell ref="E24:F24"/>
    <mergeCell ref="K24:N24"/>
    <mergeCell ref="O24:S24"/>
    <mergeCell ref="A20:F20"/>
    <mergeCell ref="G20:J20"/>
    <mergeCell ref="K20:N20"/>
    <mergeCell ref="O20:S20"/>
    <mergeCell ref="A22:B22"/>
    <mergeCell ref="C22:D22"/>
    <mergeCell ref="E22:F22"/>
    <mergeCell ref="G22:J22"/>
    <mergeCell ref="K22:N22"/>
    <mergeCell ref="O22:S22"/>
    <mergeCell ref="A18:F18"/>
    <mergeCell ref="G18:J18"/>
    <mergeCell ref="K18:N18"/>
    <mergeCell ref="O18:S18"/>
    <mergeCell ref="A19:F19"/>
    <mergeCell ref="G19:J19"/>
    <mergeCell ref="K19:N19"/>
    <mergeCell ref="O19:S19"/>
    <mergeCell ref="B15:F15"/>
    <mergeCell ref="J15:S15"/>
    <mergeCell ref="G16:J16"/>
    <mergeCell ref="K16:N16"/>
    <mergeCell ref="O16:S16"/>
    <mergeCell ref="A17:F17"/>
    <mergeCell ref="G17:J17"/>
    <mergeCell ref="K17:N17"/>
    <mergeCell ref="O17:S17"/>
    <mergeCell ref="C10:S10"/>
    <mergeCell ref="A11:A12"/>
    <mergeCell ref="B11:S11"/>
    <mergeCell ref="B12:S12"/>
    <mergeCell ref="A13:A15"/>
    <mergeCell ref="B13:F13"/>
    <mergeCell ref="G13:I15"/>
    <mergeCell ref="J13:S13"/>
    <mergeCell ref="B14:F14"/>
    <mergeCell ref="J14:S14"/>
    <mergeCell ref="B5:S5"/>
    <mergeCell ref="B6:S6"/>
    <mergeCell ref="A7:A9"/>
    <mergeCell ref="C7:S7"/>
    <mergeCell ref="C8:S8"/>
    <mergeCell ref="C9:S9"/>
    <mergeCell ref="B1:S1"/>
    <mergeCell ref="B2:S2"/>
    <mergeCell ref="B3:E3"/>
    <mergeCell ref="F3:G3"/>
    <mergeCell ref="H3:S3"/>
    <mergeCell ref="B4:E4"/>
    <mergeCell ref="F4:G4"/>
    <mergeCell ref="H4:S4"/>
  </mergeCells>
  <dataValidations count="2">
    <dataValidation type="list" allowBlank="1" showInputMessage="1" showErrorMessage="1" sqref="H4">
      <formula1>INDIRECT($B$4)</formula1>
    </dataValidation>
    <dataValidation type="list" allowBlank="1" showInputMessage="1" showErrorMessage="1" sqref="C7:C9">
      <formula1>INDIRECT($B$6)</formula1>
    </dataValidation>
  </dataValidations>
  <printOptions horizontalCentered="1"/>
  <pageMargins left="0" right="0" top="0.74803149606299213" bottom="0.74803149606299213" header="0.31496062992125984" footer="0.31496062992125984"/>
  <pageSetup paperSize="9" scale="65" fitToHeight="0" orientation="portrait" horizontalDpi="1200" verticalDpi="1200" r:id="rId1"/>
  <headerFooter>
    <oddHeader>&amp;C&amp;"TH SarabunPSK,ธรรมดา"&amp;12แผนวิสาหกิจระยะ 5 ปี ปีบัญชี 2567-2571 (ทบทวนครั้งที่ 1) และแผนปฏิบัติการ ธ.ก.ส. ปีบัญชี 2568</oddHeader>
    <oddFooter>&amp;L&amp;"TH SarabunPSK,ธรรมดา"&amp;12เอกสารใช้เฉพาะภายใน ธ.ก.ส. เท่านั้น&amp;C&amp;"TH SarabunPSK,ธรรมดา"&amp;12&amp;A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topLeftCell="A34" zoomScale="70" zoomScaleNormal="70" workbookViewId="0">
      <selection activeCell="B10" sqref="B10:S10"/>
    </sheetView>
  </sheetViews>
  <sheetFormatPr defaultColWidth="9" defaultRowHeight="15.6" x14ac:dyDescent="0.3"/>
  <cols>
    <col min="1" max="1" width="19.69921875" style="74" customWidth="1"/>
    <col min="2" max="2" width="3.19921875" style="74" customWidth="1"/>
    <col min="3" max="3" width="22.19921875" style="74" customWidth="1"/>
    <col min="4" max="4" width="19.19921875" style="74" customWidth="1"/>
    <col min="5" max="5" width="11.19921875" style="74" customWidth="1"/>
    <col min="6" max="6" width="7.69921875" style="74" customWidth="1"/>
    <col min="7" max="19" width="4.19921875" style="74" customWidth="1"/>
    <col min="20" max="16384" width="9" style="74"/>
  </cols>
  <sheetData>
    <row r="1" spans="1:20" ht="18" x14ac:dyDescent="0.35">
      <c r="A1" s="122" t="s">
        <v>351</v>
      </c>
      <c r="B1" s="1330" t="s">
        <v>1032</v>
      </c>
      <c r="C1" s="1377"/>
      <c r="D1" s="1377"/>
      <c r="E1" s="1377"/>
      <c r="F1" s="1377"/>
      <c r="G1" s="1377"/>
      <c r="H1" s="1377"/>
      <c r="I1" s="1377"/>
      <c r="J1" s="1377"/>
      <c r="K1" s="1377"/>
      <c r="L1" s="1377"/>
      <c r="M1" s="1377"/>
      <c r="N1" s="1377"/>
      <c r="O1" s="1377"/>
      <c r="P1" s="1377"/>
      <c r="Q1" s="1377"/>
      <c r="R1" s="1377"/>
      <c r="S1" s="1375"/>
    </row>
    <row r="2" spans="1:20" x14ac:dyDescent="0.3">
      <c r="A2" s="147" t="s">
        <v>61</v>
      </c>
      <c r="B2" s="1381" t="s">
        <v>130</v>
      </c>
      <c r="C2" s="1382"/>
      <c r="D2" s="1382"/>
      <c r="E2" s="1382"/>
      <c r="F2" s="1382"/>
      <c r="G2" s="1382"/>
      <c r="H2" s="1382"/>
      <c r="I2" s="1382"/>
      <c r="J2" s="1382"/>
      <c r="K2" s="1382"/>
      <c r="L2" s="1382"/>
      <c r="M2" s="1382"/>
      <c r="N2" s="1382"/>
      <c r="O2" s="1382"/>
      <c r="P2" s="1382"/>
      <c r="Q2" s="1382"/>
      <c r="R2" s="1382"/>
      <c r="S2" s="1383"/>
    </row>
    <row r="3" spans="1:20" x14ac:dyDescent="0.3">
      <c r="A3" s="473" t="s">
        <v>63</v>
      </c>
      <c r="B3" s="1382" t="s">
        <v>1002</v>
      </c>
      <c r="C3" s="1381"/>
      <c r="D3" s="1381"/>
      <c r="E3" s="1381"/>
      <c r="F3" s="1374" t="s">
        <v>65</v>
      </c>
      <c r="G3" s="1362"/>
      <c r="H3" s="1373"/>
      <c r="I3" s="1373"/>
      <c r="J3" s="1373"/>
      <c r="K3" s="1373"/>
      <c r="L3" s="1373"/>
      <c r="M3" s="1373"/>
      <c r="N3" s="1373"/>
      <c r="O3" s="1373"/>
      <c r="P3" s="1373"/>
      <c r="Q3" s="1373"/>
      <c r="R3" s="1373"/>
      <c r="S3" s="1374"/>
    </row>
    <row r="4" spans="1:20" x14ac:dyDescent="0.3">
      <c r="A4" s="153" t="s">
        <v>356</v>
      </c>
      <c r="B4" s="1106" t="s">
        <v>133</v>
      </c>
      <c r="C4" s="1107"/>
      <c r="D4" s="1107"/>
      <c r="E4" s="1107"/>
      <c r="F4" s="1106" t="s">
        <v>67</v>
      </c>
      <c r="G4" s="1106"/>
      <c r="H4" s="1389" t="s">
        <v>134</v>
      </c>
      <c r="I4" s="1389"/>
      <c r="J4" s="1389"/>
      <c r="K4" s="1389"/>
      <c r="L4" s="1389"/>
      <c r="M4" s="1389"/>
      <c r="N4" s="1389"/>
      <c r="O4" s="1389"/>
      <c r="P4" s="1389"/>
      <c r="Q4" s="1389"/>
      <c r="R4" s="1389"/>
      <c r="S4" s="1390"/>
    </row>
    <row r="5" spans="1:20" x14ac:dyDescent="0.3">
      <c r="A5" s="473" t="s">
        <v>69</v>
      </c>
      <c r="B5" s="1381" t="s">
        <v>136</v>
      </c>
      <c r="C5" s="1382"/>
      <c r="D5" s="1382"/>
      <c r="E5" s="1382"/>
      <c r="F5" s="1382"/>
      <c r="G5" s="1382"/>
      <c r="H5" s="1382"/>
      <c r="I5" s="1382"/>
      <c r="J5" s="1382"/>
      <c r="K5" s="1382"/>
      <c r="L5" s="1382"/>
      <c r="M5" s="1382"/>
      <c r="N5" s="1382"/>
      <c r="O5" s="1382"/>
      <c r="P5" s="1382"/>
      <c r="Q5" s="1382"/>
      <c r="R5" s="1382"/>
      <c r="S5" s="1383"/>
    </row>
    <row r="6" spans="1:20" x14ac:dyDescent="0.3">
      <c r="A6" s="473" t="s">
        <v>70</v>
      </c>
      <c r="B6" s="1381" t="s">
        <v>810</v>
      </c>
      <c r="C6" s="1382"/>
      <c r="D6" s="1382"/>
      <c r="E6" s="1382"/>
      <c r="F6" s="1382"/>
      <c r="G6" s="1382"/>
      <c r="H6" s="1382"/>
      <c r="I6" s="1382"/>
      <c r="J6" s="1382"/>
      <c r="K6" s="1382"/>
      <c r="L6" s="1382"/>
      <c r="M6" s="1382"/>
      <c r="N6" s="1382"/>
      <c r="O6" s="1382"/>
      <c r="P6" s="1382"/>
      <c r="Q6" s="1382"/>
      <c r="R6" s="1382"/>
      <c r="S6" s="1383"/>
    </row>
    <row r="7" spans="1:20" x14ac:dyDescent="0.3">
      <c r="A7" s="1109" t="s">
        <v>71</v>
      </c>
      <c r="B7" s="145">
        <v>1</v>
      </c>
      <c r="C7" s="1117" t="s">
        <v>811</v>
      </c>
      <c r="D7" s="1117"/>
      <c r="E7" s="1117"/>
      <c r="F7" s="1117"/>
      <c r="G7" s="1117"/>
      <c r="H7" s="1117"/>
      <c r="I7" s="1117"/>
      <c r="J7" s="1117"/>
      <c r="K7" s="1117"/>
      <c r="L7" s="1117"/>
      <c r="M7" s="1117"/>
      <c r="N7" s="1117"/>
      <c r="O7" s="1117"/>
      <c r="P7" s="1117"/>
      <c r="Q7" s="1117"/>
      <c r="R7" s="1117"/>
      <c r="S7" s="1189"/>
    </row>
    <row r="8" spans="1:20" x14ac:dyDescent="0.3">
      <c r="A8" s="1109"/>
      <c r="B8" s="145">
        <v>2</v>
      </c>
      <c r="C8" s="1117"/>
      <c r="D8" s="1117"/>
      <c r="E8" s="1117"/>
      <c r="F8" s="1117"/>
      <c r="G8" s="1117"/>
      <c r="H8" s="1117"/>
      <c r="I8" s="1117"/>
      <c r="J8" s="1117"/>
      <c r="K8" s="1117"/>
      <c r="L8" s="1117"/>
      <c r="M8" s="1117"/>
      <c r="N8" s="1117"/>
      <c r="O8" s="1117"/>
      <c r="P8" s="1117"/>
      <c r="Q8" s="1117"/>
      <c r="R8" s="1117"/>
      <c r="S8" s="1189"/>
    </row>
    <row r="9" spans="1:20" x14ac:dyDescent="0.3">
      <c r="A9" s="1384"/>
      <c r="B9" s="146">
        <v>3</v>
      </c>
      <c r="C9" s="1102"/>
      <c r="D9" s="1102"/>
      <c r="E9" s="1102"/>
      <c r="F9" s="1102"/>
      <c r="G9" s="1102"/>
      <c r="H9" s="1102"/>
      <c r="I9" s="1102"/>
      <c r="J9" s="1102"/>
      <c r="K9" s="1102"/>
      <c r="L9" s="1102"/>
      <c r="M9" s="1102"/>
      <c r="N9" s="1102"/>
      <c r="O9" s="1102"/>
      <c r="P9" s="1102"/>
      <c r="Q9" s="1102"/>
      <c r="R9" s="1102"/>
      <c r="S9" s="1385"/>
    </row>
    <row r="10" spans="1:20" ht="18" x14ac:dyDescent="0.35">
      <c r="A10" s="127" t="s">
        <v>72</v>
      </c>
      <c r="B10" s="75"/>
      <c r="C10" s="1373"/>
      <c r="D10" s="1373"/>
      <c r="E10" s="1373"/>
      <c r="F10" s="1373"/>
      <c r="G10" s="1373"/>
      <c r="H10" s="1373"/>
      <c r="I10" s="1373"/>
      <c r="J10" s="1373"/>
      <c r="K10" s="1373"/>
      <c r="L10" s="1373"/>
      <c r="M10" s="1373"/>
      <c r="N10" s="1373"/>
      <c r="O10" s="1373"/>
      <c r="P10" s="1373"/>
      <c r="Q10" s="1373"/>
      <c r="R10" s="1373"/>
      <c r="S10" s="1374"/>
    </row>
    <row r="11" spans="1:20" s="387" customFormat="1" x14ac:dyDescent="0.25">
      <c r="A11" s="1375" t="s">
        <v>73</v>
      </c>
      <c r="B11" s="1330" t="s">
        <v>1033</v>
      </c>
      <c r="C11" s="1329"/>
      <c r="D11" s="1329"/>
      <c r="E11" s="1329"/>
      <c r="F11" s="1329"/>
      <c r="G11" s="1329"/>
      <c r="H11" s="1329"/>
      <c r="I11" s="1329"/>
      <c r="J11" s="1329"/>
      <c r="K11" s="1329"/>
      <c r="L11" s="1329"/>
      <c r="M11" s="1329"/>
      <c r="N11" s="1329"/>
      <c r="O11" s="1329"/>
      <c r="P11" s="1329"/>
      <c r="Q11" s="1329"/>
      <c r="R11" s="1329"/>
      <c r="S11" s="2075"/>
      <c r="T11" s="387" t="s">
        <v>137</v>
      </c>
    </row>
    <row r="12" spans="1:20" x14ac:dyDescent="0.3">
      <c r="A12" s="1375"/>
      <c r="B12" s="1378"/>
      <c r="C12" s="1202"/>
      <c r="D12" s="1202"/>
      <c r="E12" s="1202"/>
      <c r="F12" s="1202"/>
      <c r="G12" s="1202"/>
      <c r="H12" s="1202"/>
      <c r="I12" s="1202"/>
      <c r="J12" s="1202"/>
      <c r="K12" s="1202"/>
      <c r="L12" s="1202"/>
      <c r="M12" s="1202"/>
      <c r="N12" s="1202"/>
      <c r="O12" s="1202"/>
      <c r="P12" s="1202"/>
      <c r="Q12" s="1202"/>
      <c r="R12" s="1202"/>
      <c r="S12" s="1196"/>
    </row>
    <row r="13" spans="1:20" x14ac:dyDescent="0.3">
      <c r="A13" s="1375" t="s">
        <v>74</v>
      </c>
      <c r="B13" s="1330" t="s">
        <v>1034</v>
      </c>
      <c r="C13" s="1329"/>
      <c r="D13" s="1329"/>
      <c r="E13" s="1329"/>
      <c r="F13" s="2075"/>
      <c r="G13" s="1129" t="s">
        <v>364</v>
      </c>
      <c r="H13" s="1129"/>
      <c r="I13" s="1129"/>
      <c r="J13" s="1330" t="s">
        <v>1035</v>
      </c>
      <c r="K13" s="1329"/>
      <c r="L13" s="1329"/>
      <c r="M13" s="1329"/>
      <c r="N13" s="1329"/>
      <c r="O13" s="1329"/>
      <c r="P13" s="1329"/>
      <c r="Q13" s="1329"/>
      <c r="R13" s="1329"/>
      <c r="S13" s="2075"/>
    </row>
    <row r="14" spans="1:20" x14ac:dyDescent="0.3">
      <c r="A14" s="1375"/>
      <c r="B14" s="1107" t="s">
        <v>1036</v>
      </c>
      <c r="C14" s="1106"/>
      <c r="D14" s="1106"/>
      <c r="E14" s="1106"/>
      <c r="F14" s="2076"/>
      <c r="G14" s="1129"/>
      <c r="H14" s="1129"/>
      <c r="I14" s="1129"/>
      <c r="J14" s="2077" t="s">
        <v>1037</v>
      </c>
      <c r="K14" s="2078"/>
      <c r="L14" s="2078"/>
      <c r="M14" s="2078"/>
      <c r="N14" s="2078"/>
      <c r="O14" s="2078"/>
      <c r="P14" s="2078"/>
      <c r="Q14" s="2078"/>
      <c r="R14" s="2078"/>
      <c r="S14" s="2079"/>
    </row>
    <row r="15" spans="1:20" x14ac:dyDescent="0.3">
      <c r="A15" s="1379"/>
      <c r="B15" s="2080" t="s">
        <v>1038</v>
      </c>
      <c r="C15" s="2081"/>
      <c r="D15" s="2081"/>
      <c r="E15" s="2081"/>
      <c r="F15" s="2082"/>
      <c r="G15" s="1129"/>
      <c r="H15" s="1129"/>
      <c r="I15" s="1129"/>
      <c r="J15" s="2083" t="s">
        <v>1009</v>
      </c>
      <c r="K15" s="2084"/>
      <c r="L15" s="2084"/>
      <c r="M15" s="2084"/>
      <c r="N15" s="2084"/>
      <c r="O15" s="2084"/>
      <c r="P15" s="2084"/>
      <c r="Q15" s="2084"/>
      <c r="R15" s="2084"/>
      <c r="S15" s="2085"/>
    </row>
    <row r="16" spans="1:20" ht="18" x14ac:dyDescent="0.3">
      <c r="A16" s="137" t="s">
        <v>76</v>
      </c>
      <c r="B16" s="126"/>
      <c r="C16" s="126"/>
      <c r="G16" s="1358" t="s">
        <v>77</v>
      </c>
      <c r="H16" s="1358"/>
      <c r="I16" s="1358"/>
      <c r="J16" s="1358"/>
      <c r="K16" s="1358" t="s">
        <v>78</v>
      </c>
      <c r="L16" s="1358"/>
      <c r="M16" s="1358"/>
      <c r="N16" s="1358"/>
      <c r="O16" s="1358" t="s">
        <v>79</v>
      </c>
      <c r="P16" s="1358"/>
      <c r="Q16" s="1358"/>
      <c r="R16" s="1358"/>
      <c r="S16" s="1358"/>
    </row>
    <row r="17" spans="1:19" x14ac:dyDescent="0.3">
      <c r="A17" s="2074" t="s">
        <v>1010</v>
      </c>
      <c r="B17" s="2074"/>
      <c r="C17" s="2074"/>
      <c r="D17" s="2074"/>
      <c r="E17" s="2074"/>
      <c r="F17" s="2074"/>
      <c r="G17" s="1372"/>
      <c r="H17" s="1372"/>
      <c r="I17" s="1372"/>
      <c r="J17" s="1372"/>
      <c r="K17" s="1372">
        <v>10000000</v>
      </c>
      <c r="L17" s="1372"/>
      <c r="M17" s="1372"/>
      <c r="N17" s="1372"/>
      <c r="O17" s="1372">
        <v>10000000</v>
      </c>
      <c r="P17" s="1372"/>
      <c r="Q17" s="1372"/>
      <c r="R17" s="1372"/>
      <c r="S17" s="1372"/>
    </row>
    <row r="18" spans="1:19" x14ac:dyDescent="0.3">
      <c r="A18" s="1366"/>
      <c r="B18" s="1366"/>
      <c r="C18" s="1366"/>
      <c r="D18" s="1366"/>
      <c r="E18" s="1366"/>
      <c r="F18" s="1366"/>
      <c r="G18" s="1367"/>
      <c r="H18" s="1367"/>
      <c r="I18" s="1367"/>
      <c r="J18" s="1367"/>
      <c r="K18" s="1367"/>
      <c r="L18" s="1367"/>
      <c r="M18" s="1367"/>
      <c r="N18" s="1367"/>
      <c r="O18" s="1367"/>
      <c r="P18" s="1367"/>
      <c r="Q18" s="1367"/>
      <c r="R18" s="1367"/>
      <c r="S18" s="1367"/>
    </row>
    <row r="19" spans="1:19" x14ac:dyDescent="0.3">
      <c r="A19" s="1109"/>
      <c r="B19" s="1109"/>
      <c r="C19" s="1109"/>
      <c r="D19" s="1109"/>
      <c r="E19" s="1109"/>
      <c r="F19" s="1109"/>
      <c r="G19" s="1367"/>
      <c r="H19" s="1367"/>
      <c r="I19" s="1367"/>
      <c r="J19" s="1367"/>
      <c r="K19" s="1367"/>
      <c r="L19" s="1367"/>
      <c r="M19" s="1367"/>
      <c r="N19" s="1367"/>
      <c r="O19" s="1367"/>
      <c r="P19" s="1367"/>
      <c r="Q19" s="1367"/>
      <c r="R19" s="1367"/>
      <c r="S19" s="1367"/>
    </row>
    <row r="20" spans="1:19" ht="16.2" thickBot="1" x14ac:dyDescent="0.35">
      <c r="A20" s="1230" t="s">
        <v>80</v>
      </c>
      <c r="B20" s="1230"/>
      <c r="C20" s="1230"/>
      <c r="D20" s="1230"/>
      <c r="E20" s="1230"/>
      <c r="F20" s="1230"/>
      <c r="G20" s="1369">
        <f>SUM(G17:J19)</f>
        <v>0</v>
      </c>
      <c r="H20" s="1369"/>
      <c r="I20" s="1369"/>
      <c r="J20" s="1369"/>
      <c r="K20" s="1370">
        <f>SUM(K17:N19)</f>
        <v>10000000</v>
      </c>
      <c r="L20" s="1370"/>
      <c r="M20" s="1370"/>
      <c r="N20" s="1370"/>
      <c r="O20" s="1370">
        <f>SUM(K20)</f>
        <v>10000000</v>
      </c>
      <c r="P20" s="1370"/>
      <c r="Q20" s="1370"/>
      <c r="R20" s="1370"/>
      <c r="S20" s="1370"/>
    </row>
    <row r="21" spans="1:19" ht="16.2" thickTop="1" x14ac:dyDescent="0.3">
      <c r="A21" s="124"/>
      <c r="B21" s="135"/>
      <c r="C21" s="135"/>
      <c r="D21" s="135"/>
      <c r="E21" s="135"/>
      <c r="F21" s="135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25"/>
    </row>
    <row r="22" spans="1:19" x14ac:dyDescent="0.3">
      <c r="A22" s="1183" t="s">
        <v>81</v>
      </c>
      <c r="B22" s="1183"/>
      <c r="C22" s="1184" t="s">
        <v>82</v>
      </c>
      <c r="D22" s="1184"/>
      <c r="E22" s="1184" t="s">
        <v>83</v>
      </c>
      <c r="F22" s="1184"/>
      <c r="G22" s="1358" t="s">
        <v>81</v>
      </c>
      <c r="H22" s="1358"/>
      <c r="I22" s="1358"/>
      <c r="J22" s="1358"/>
      <c r="K22" s="1359" t="s">
        <v>82</v>
      </c>
      <c r="L22" s="1359"/>
      <c r="M22" s="1359"/>
      <c r="N22" s="1359"/>
      <c r="O22" s="1359" t="s">
        <v>83</v>
      </c>
      <c r="P22" s="1359"/>
      <c r="Q22" s="1359"/>
      <c r="R22" s="1359"/>
      <c r="S22" s="1359"/>
    </row>
    <row r="23" spans="1:19" x14ac:dyDescent="0.3">
      <c r="A23" s="1325" t="s">
        <v>84</v>
      </c>
      <c r="B23" s="1326"/>
      <c r="C23" s="1232" t="s">
        <v>1039</v>
      </c>
      <c r="D23" s="1223"/>
      <c r="E23" s="1107" t="s">
        <v>1040</v>
      </c>
      <c r="F23" s="1107"/>
      <c r="G23" s="1325" t="s">
        <v>85</v>
      </c>
      <c r="H23" s="1325"/>
      <c r="I23" s="1325"/>
      <c r="J23" s="1326"/>
      <c r="K23" s="1330" t="s">
        <v>1041</v>
      </c>
      <c r="L23" s="1329"/>
      <c r="M23" s="1329"/>
      <c r="N23" s="2075"/>
      <c r="O23" s="1232" t="s">
        <v>1042</v>
      </c>
      <c r="P23" s="2088"/>
      <c r="Q23" s="2088"/>
      <c r="R23" s="2088"/>
      <c r="S23" s="2088"/>
    </row>
    <row r="24" spans="1:19" x14ac:dyDescent="0.3">
      <c r="A24" s="1344"/>
      <c r="B24" s="1360"/>
      <c r="C24" s="1106" t="s">
        <v>1043</v>
      </c>
      <c r="D24" s="1107"/>
      <c r="E24" s="1107" t="s">
        <v>1044</v>
      </c>
      <c r="F24" s="1107"/>
      <c r="G24" s="1344"/>
      <c r="H24" s="1344"/>
      <c r="I24" s="1344"/>
      <c r="J24" s="1360"/>
      <c r="K24" s="2077" t="s">
        <v>1045</v>
      </c>
      <c r="L24" s="2078"/>
      <c r="M24" s="2078"/>
      <c r="N24" s="2079"/>
      <c r="O24" s="1107" t="s">
        <v>1046</v>
      </c>
      <c r="P24" s="1107"/>
      <c r="Q24" s="1107"/>
      <c r="R24" s="1107"/>
      <c r="S24" s="1109"/>
    </row>
    <row r="25" spans="1:19" hidden="1" x14ac:dyDescent="0.3">
      <c r="A25" s="1344"/>
      <c r="B25" s="1360"/>
      <c r="C25" s="1378"/>
      <c r="D25" s="1202"/>
      <c r="E25" s="1202"/>
      <c r="F25" s="1202"/>
      <c r="G25" s="1344"/>
      <c r="H25" s="1344"/>
      <c r="I25" s="1344"/>
      <c r="J25" s="1360"/>
      <c r="K25" s="1373"/>
      <c r="L25" s="1362"/>
      <c r="M25" s="1362"/>
      <c r="N25" s="1362"/>
      <c r="O25" s="1362"/>
      <c r="P25" s="1362"/>
      <c r="Q25" s="1362"/>
      <c r="R25" s="1362"/>
      <c r="S25" s="1363"/>
    </row>
    <row r="26" spans="1:19" x14ac:dyDescent="0.3">
      <c r="A26" s="1346"/>
      <c r="B26" s="1361"/>
      <c r="C26" s="2086"/>
      <c r="D26" s="1203"/>
      <c r="E26" s="142"/>
      <c r="F26" s="772"/>
      <c r="G26" s="1346"/>
      <c r="H26" s="1346"/>
      <c r="I26" s="1346"/>
      <c r="J26" s="1361"/>
      <c r="K26" s="1070"/>
      <c r="L26" s="1364"/>
      <c r="M26" s="1364"/>
      <c r="N26" s="1364"/>
      <c r="O26" s="1364"/>
      <c r="P26" s="1364"/>
      <c r="Q26" s="1364"/>
      <c r="R26" s="1364"/>
      <c r="S26" s="1365"/>
    </row>
    <row r="27" spans="1:19" ht="18" x14ac:dyDescent="0.3">
      <c r="A27" s="132" t="s">
        <v>86</v>
      </c>
      <c r="B27" s="128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131"/>
    </row>
    <row r="28" spans="1:19" x14ac:dyDescent="0.3">
      <c r="A28" s="1357" t="s">
        <v>81</v>
      </c>
      <c r="B28" s="1357"/>
      <c r="C28" s="1185" t="s">
        <v>82</v>
      </c>
      <c r="D28" s="1185"/>
      <c r="E28" s="1185" t="s">
        <v>83</v>
      </c>
      <c r="F28" s="1185"/>
      <c r="G28" s="1358" t="s">
        <v>81</v>
      </c>
      <c r="H28" s="1358"/>
      <c r="I28" s="1358"/>
      <c r="J28" s="1358"/>
      <c r="K28" s="1359" t="s">
        <v>82</v>
      </c>
      <c r="L28" s="1359"/>
      <c r="M28" s="1359"/>
      <c r="N28" s="1359"/>
      <c r="O28" s="1359" t="s">
        <v>83</v>
      </c>
      <c r="P28" s="1359"/>
      <c r="Q28" s="1359"/>
      <c r="R28" s="1359"/>
      <c r="S28" s="1359"/>
    </row>
    <row r="29" spans="1:19" x14ac:dyDescent="0.3">
      <c r="A29" s="1340" t="s">
        <v>409</v>
      </c>
      <c r="B29" s="1340"/>
      <c r="C29" s="1330" t="s">
        <v>1047</v>
      </c>
      <c r="D29" s="2075"/>
      <c r="E29" s="1377" t="s">
        <v>1040</v>
      </c>
      <c r="F29" s="1375"/>
      <c r="G29" s="1340" t="s">
        <v>410</v>
      </c>
      <c r="H29" s="1332"/>
      <c r="I29" s="1332"/>
      <c r="J29" s="1332"/>
      <c r="K29" s="1330" t="s">
        <v>1041</v>
      </c>
      <c r="L29" s="1329"/>
      <c r="M29" s="1329"/>
      <c r="N29" s="2075"/>
      <c r="O29" s="1232" t="s">
        <v>1042</v>
      </c>
      <c r="P29" s="2088"/>
      <c r="Q29" s="2088"/>
      <c r="R29" s="2088"/>
      <c r="S29" s="2088"/>
    </row>
    <row r="30" spans="1:19" x14ac:dyDescent="0.3">
      <c r="A30" s="1341"/>
      <c r="B30" s="1341"/>
      <c r="C30" s="2077" t="s">
        <v>1048</v>
      </c>
      <c r="D30" s="2079"/>
      <c r="E30" s="1107" t="s">
        <v>1040</v>
      </c>
      <c r="F30" s="1107"/>
      <c r="G30" s="1341"/>
      <c r="H30" s="1348"/>
      <c r="I30" s="1348"/>
      <c r="J30" s="1348"/>
      <c r="K30" s="1378" t="s">
        <v>1049</v>
      </c>
      <c r="L30" s="1202"/>
      <c r="M30" s="1202"/>
      <c r="N30" s="1202"/>
      <c r="O30" s="1107" t="s">
        <v>1046</v>
      </c>
      <c r="P30" s="1107"/>
      <c r="Q30" s="1107"/>
      <c r="R30" s="1107"/>
      <c r="S30" s="1109"/>
    </row>
    <row r="31" spans="1:19" x14ac:dyDescent="0.3">
      <c r="A31" s="1342"/>
      <c r="B31" s="1342"/>
      <c r="C31" s="158"/>
      <c r="D31" s="772"/>
      <c r="E31" s="773"/>
      <c r="F31" s="144"/>
      <c r="G31" s="1342"/>
      <c r="H31" s="1334"/>
      <c r="I31" s="1334"/>
      <c r="J31" s="1334"/>
      <c r="K31" s="1071"/>
      <c r="L31" s="1338"/>
      <c r="M31" s="1338"/>
      <c r="N31" s="1338"/>
      <c r="O31" s="1338"/>
      <c r="P31" s="1338"/>
      <c r="Q31" s="1338"/>
      <c r="R31" s="1338"/>
      <c r="S31" s="1339"/>
    </row>
    <row r="32" spans="1:19" ht="18" x14ac:dyDescent="0.3">
      <c r="A32" s="1324" t="s">
        <v>90</v>
      </c>
      <c r="B32" s="1324"/>
      <c r="C32" s="13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31"/>
    </row>
    <row r="33" spans="1:21" x14ac:dyDescent="0.3">
      <c r="A33" s="1325" t="s">
        <v>411</v>
      </c>
      <c r="B33" s="1326"/>
      <c r="C33" s="1329"/>
      <c r="D33" s="1330"/>
      <c r="E33" s="1330"/>
      <c r="F33" s="1331" t="s">
        <v>92</v>
      </c>
      <c r="G33" s="1332"/>
      <c r="H33" s="2092" t="s">
        <v>1015</v>
      </c>
      <c r="I33" s="2093"/>
      <c r="J33" s="2093"/>
      <c r="K33" s="2093"/>
      <c r="L33" s="2093"/>
      <c r="M33" s="2093"/>
      <c r="N33" s="2093"/>
      <c r="O33" s="2093"/>
      <c r="P33" s="2093"/>
      <c r="Q33" s="2093"/>
      <c r="R33" s="2093"/>
      <c r="S33" s="2094"/>
    </row>
    <row r="34" spans="1:21" x14ac:dyDescent="0.3">
      <c r="A34" s="1327"/>
      <c r="B34" s="1328"/>
      <c r="C34" s="1071"/>
      <c r="D34" s="1338"/>
      <c r="E34" s="1338"/>
      <c r="F34" s="1333"/>
      <c r="G34" s="1334"/>
      <c r="H34" s="1071"/>
      <c r="I34" s="1338"/>
      <c r="J34" s="1338"/>
      <c r="K34" s="1338"/>
      <c r="L34" s="1338"/>
      <c r="M34" s="1338"/>
      <c r="N34" s="1338"/>
      <c r="O34" s="1338"/>
      <c r="P34" s="1338"/>
      <c r="Q34" s="1338"/>
      <c r="R34" s="1338"/>
      <c r="S34" s="1339"/>
    </row>
    <row r="35" spans="1:21" x14ac:dyDescent="0.3">
      <c r="A35" s="134"/>
      <c r="S35" s="131"/>
    </row>
    <row r="36" spans="1:21" ht="18" x14ac:dyDescent="0.3">
      <c r="A36" s="1320" t="s">
        <v>93</v>
      </c>
      <c r="B36" s="1320"/>
      <c r="C36" s="75"/>
      <c r="S36" s="131"/>
    </row>
    <row r="37" spans="1:21" x14ac:dyDescent="0.3">
      <c r="A37" s="2090" t="s">
        <v>1016</v>
      </c>
      <c r="B37" s="2090"/>
      <c r="C37" s="2090"/>
      <c r="D37" s="2089" t="s">
        <v>95</v>
      </c>
      <c r="E37" s="2089" t="s">
        <v>96</v>
      </c>
      <c r="F37" s="2090" t="s">
        <v>97</v>
      </c>
      <c r="G37" s="2091" t="s">
        <v>98</v>
      </c>
      <c r="H37" s="2091"/>
      <c r="I37" s="2091"/>
      <c r="J37" s="2091"/>
      <c r="K37" s="2091"/>
      <c r="L37" s="2091"/>
      <c r="M37" s="2091"/>
      <c r="N37" s="2091"/>
      <c r="O37" s="2091"/>
      <c r="P37" s="2091"/>
      <c r="Q37" s="2091"/>
      <c r="R37" s="2091"/>
      <c r="S37" s="2090"/>
    </row>
    <row r="38" spans="1:21" x14ac:dyDescent="0.3">
      <c r="A38" s="2090"/>
      <c r="B38" s="2090"/>
      <c r="C38" s="2090"/>
      <c r="D38" s="2089"/>
      <c r="E38" s="2089"/>
      <c r="F38" s="2090"/>
      <c r="G38" s="121" t="s">
        <v>99</v>
      </c>
      <c r="H38" s="121" t="s">
        <v>100</v>
      </c>
      <c r="I38" s="121" t="s">
        <v>101</v>
      </c>
      <c r="J38" s="121" t="s">
        <v>102</v>
      </c>
      <c r="K38" s="121" t="s">
        <v>103</v>
      </c>
      <c r="L38" s="121" t="s">
        <v>104</v>
      </c>
      <c r="M38" s="121" t="s">
        <v>105</v>
      </c>
      <c r="N38" s="121" t="s">
        <v>106</v>
      </c>
      <c r="O38" s="121" t="s">
        <v>107</v>
      </c>
      <c r="P38" s="121" t="s">
        <v>108</v>
      </c>
      <c r="Q38" s="121" t="s">
        <v>109</v>
      </c>
      <c r="R38" s="121" t="s">
        <v>110</v>
      </c>
      <c r="S38" s="121" t="s">
        <v>111</v>
      </c>
    </row>
    <row r="39" spans="1:21" x14ac:dyDescent="0.3">
      <c r="A39" s="2096" t="s">
        <v>1050</v>
      </c>
      <c r="B39" s="2096"/>
      <c r="C39" s="2096"/>
      <c r="D39" s="171"/>
      <c r="E39" s="528"/>
      <c r="F39" s="476"/>
      <c r="G39" s="476"/>
      <c r="H39" s="476"/>
      <c r="I39" s="476"/>
      <c r="J39" s="476"/>
      <c r="K39" s="476"/>
      <c r="L39" s="476"/>
      <c r="M39" s="476"/>
      <c r="N39" s="476"/>
      <c r="O39" s="476"/>
      <c r="P39" s="476"/>
      <c r="Q39" s="476"/>
      <c r="R39" s="776"/>
      <c r="S39" s="777"/>
    </row>
    <row r="40" spans="1:21" x14ac:dyDescent="0.3">
      <c r="A40" s="1312" t="s">
        <v>1051</v>
      </c>
      <c r="B40" s="1629"/>
      <c r="C40" s="1630"/>
      <c r="D40" s="479" t="s">
        <v>1052</v>
      </c>
      <c r="E40" s="787" t="s">
        <v>1002</v>
      </c>
      <c r="F40" s="159">
        <v>0.1</v>
      </c>
      <c r="G40" s="534">
        <v>0.1</v>
      </c>
      <c r="H40" s="534">
        <v>0.1</v>
      </c>
      <c r="I40" s="534">
        <v>0.2</v>
      </c>
      <c r="J40" s="534">
        <v>0.2</v>
      </c>
      <c r="K40" s="534">
        <v>0.2</v>
      </c>
      <c r="L40" s="534">
        <v>0.2</v>
      </c>
      <c r="M40" s="159"/>
      <c r="N40" s="159"/>
      <c r="O40" s="159"/>
      <c r="P40" s="159"/>
      <c r="Q40" s="159"/>
      <c r="R40" s="780"/>
      <c r="S40" s="777">
        <f t="shared" ref="S40:S48" si="0">SUM(G40:R40)</f>
        <v>1</v>
      </c>
      <c r="U40" s="143"/>
    </row>
    <row r="41" spans="1:21" ht="46.8" x14ac:dyDescent="0.3">
      <c r="A41" s="1313" t="s">
        <v>1053</v>
      </c>
      <c r="B41" s="1313"/>
      <c r="C41" s="1313"/>
      <c r="D41" s="530" t="s">
        <v>1054</v>
      </c>
      <c r="E41" s="529"/>
      <c r="F41" s="159">
        <v>0.2</v>
      </c>
      <c r="G41" s="159"/>
      <c r="H41" s="159"/>
      <c r="I41" s="159"/>
      <c r="J41" s="159"/>
      <c r="K41" s="159"/>
      <c r="L41" s="159"/>
      <c r="M41" s="159">
        <v>1</v>
      </c>
      <c r="N41" s="159"/>
      <c r="O41" s="159"/>
      <c r="P41" s="159"/>
      <c r="Q41" s="159"/>
      <c r="R41" s="780"/>
      <c r="S41" s="777">
        <f t="shared" si="0"/>
        <v>1</v>
      </c>
      <c r="U41" s="152"/>
    </row>
    <row r="42" spans="1:21" x14ac:dyDescent="0.3">
      <c r="A42" s="1314" t="s">
        <v>1055</v>
      </c>
      <c r="B42" s="1314"/>
      <c r="C42" s="1314"/>
      <c r="D42" s="479" t="s">
        <v>1021</v>
      </c>
      <c r="E42" s="529"/>
      <c r="F42" s="159">
        <v>0.1</v>
      </c>
      <c r="G42" s="159"/>
      <c r="H42" s="159"/>
      <c r="I42" s="159"/>
      <c r="J42" s="159"/>
      <c r="K42" s="159"/>
      <c r="L42" s="159"/>
      <c r="M42" s="159"/>
      <c r="N42" s="159">
        <v>1</v>
      </c>
      <c r="O42" s="159"/>
      <c r="P42" s="159"/>
      <c r="Q42" s="159"/>
      <c r="R42" s="780"/>
      <c r="S42" s="777">
        <f t="shared" si="0"/>
        <v>1</v>
      </c>
    </row>
    <row r="43" spans="1:21" x14ac:dyDescent="0.3">
      <c r="A43" s="1314" t="s">
        <v>1056</v>
      </c>
      <c r="B43" s="1314"/>
      <c r="C43" s="1314"/>
      <c r="D43" s="479" t="s">
        <v>1023</v>
      </c>
      <c r="E43" s="529"/>
      <c r="F43" s="159">
        <v>0.4</v>
      </c>
      <c r="G43" s="159"/>
      <c r="H43" s="159"/>
      <c r="I43" s="159"/>
      <c r="J43" s="159"/>
      <c r="K43" s="159"/>
      <c r="L43" s="159"/>
      <c r="M43" s="159"/>
      <c r="N43" s="159">
        <v>0.25</v>
      </c>
      <c r="O43" s="159">
        <v>0.25</v>
      </c>
      <c r="P43" s="159">
        <v>0.25</v>
      </c>
      <c r="Q43" s="159">
        <v>0.25</v>
      </c>
      <c r="R43" s="780"/>
      <c r="S43" s="777">
        <f t="shared" si="0"/>
        <v>1</v>
      </c>
    </row>
    <row r="44" spans="1:21" x14ac:dyDescent="0.3">
      <c r="A44" s="2102" t="s">
        <v>1026</v>
      </c>
      <c r="B44" s="2103"/>
      <c r="C44" s="2104"/>
      <c r="D44" s="778" t="s">
        <v>1057</v>
      </c>
      <c r="E44" s="781"/>
      <c r="F44" s="180">
        <v>0.1</v>
      </c>
      <c r="G44" s="680"/>
      <c r="H44" s="680"/>
      <c r="I44" s="680"/>
      <c r="J44" s="680"/>
      <c r="K44" s="680"/>
      <c r="L44" s="680"/>
      <c r="M44" s="680"/>
      <c r="N44" s="680"/>
      <c r="O44" s="680"/>
      <c r="P44" s="680"/>
      <c r="Q44" s="180">
        <v>1</v>
      </c>
      <c r="R44" s="680"/>
      <c r="S44" s="777">
        <f t="shared" si="0"/>
        <v>1</v>
      </c>
    </row>
    <row r="45" spans="1:21" ht="62.4" x14ac:dyDescent="0.3">
      <c r="A45" s="1192" t="s">
        <v>1058</v>
      </c>
      <c r="B45" s="2100"/>
      <c r="C45" s="2101"/>
      <c r="D45" s="699" t="s">
        <v>1059</v>
      </c>
      <c r="E45" s="781"/>
      <c r="F45" s="180">
        <v>0.05</v>
      </c>
      <c r="G45" s="680"/>
      <c r="H45" s="680"/>
      <c r="I45" s="680"/>
      <c r="J45" s="680"/>
      <c r="K45" s="680"/>
      <c r="L45" s="680"/>
      <c r="M45" s="680"/>
      <c r="N45" s="680"/>
      <c r="O45" s="680"/>
      <c r="P45" s="680"/>
      <c r="Q45" s="680"/>
      <c r="R45" s="180">
        <v>1</v>
      </c>
      <c r="S45" s="777">
        <f t="shared" si="0"/>
        <v>1</v>
      </c>
    </row>
    <row r="46" spans="1:21" x14ac:dyDescent="0.3">
      <c r="A46" s="2099"/>
      <c r="B46" s="2099"/>
      <c r="C46" s="2099"/>
      <c r="D46" s="778"/>
      <c r="E46" s="781"/>
      <c r="F46" s="780"/>
      <c r="G46" s="780"/>
      <c r="H46" s="780"/>
      <c r="I46" s="780"/>
      <c r="J46" s="780"/>
      <c r="K46" s="780"/>
      <c r="L46" s="780"/>
      <c r="M46" s="780"/>
      <c r="N46" s="780"/>
      <c r="O46" s="780"/>
      <c r="P46" s="780"/>
      <c r="Q46" s="780"/>
      <c r="R46" s="780"/>
      <c r="S46" s="777">
        <f t="shared" si="0"/>
        <v>0</v>
      </c>
    </row>
    <row r="47" spans="1:21" x14ac:dyDescent="0.3">
      <c r="A47" s="2099"/>
      <c r="B47" s="2099"/>
      <c r="C47" s="2099"/>
      <c r="D47" s="778"/>
      <c r="E47" s="474"/>
      <c r="F47" s="680"/>
      <c r="G47" s="680"/>
      <c r="H47" s="680"/>
      <c r="I47" s="680"/>
      <c r="J47" s="680"/>
      <c r="K47" s="680"/>
      <c r="L47" s="680"/>
      <c r="M47" s="680"/>
      <c r="N47" s="680"/>
      <c r="O47" s="680"/>
      <c r="P47" s="680"/>
      <c r="Q47" s="680"/>
      <c r="R47" s="680"/>
      <c r="S47" s="777">
        <f t="shared" si="0"/>
        <v>0</v>
      </c>
    </row>
    <row r="48" spans="1:21" x14ac:dyDescent="0.3">
      <c r="A48" s="1359" t="s">
        <v>111</v>
      </c>
      <c r="B48" s="1359"/>
      <c r="C48" s="1359"/>
      <c r="D48" s="129"/>
      <c r="E48" s="129"/>
      <c r="F48" s="130">
        <f>SUM(F39:F47)</f>
        <v>0.95000000000000007</v>
      </c>
      <c r="G48" s="130">
        <f t="shared" ref="G48:R48" si="1">(G40*$F$40)+(G41*$F$41)+(G42*$F$42)+(G43*$F$43)+(G44*$F$44)+(G45*$F$45)+(G46*$F$46)+(G47*$F$47)</f>
        <v>1.0000000000000002E-2</v>
      </c>
      <c r="H48" s="130">
        <f t="shared" si="1"/>
        <v>1.0000000000000002E-2</v>
      </c>
      <c r="I48" s="130">
        <f t="shared" si="1"/>
        <v>2.0000000000000004E-2</v>
      </c>
      <c r="J48" s="130">
        <f t="shared" si="1"/>
        <v>2.0000000000000004E-2</v>
      </c>
      <c r="K48" s="130">
        <f t="shared" si="1"/>
        <v>2.0000000000000004E-2</v>
      </c>
      <c r="L48" s="130">
        <f t="shared" si="1"/>
        <v>2.0000000000000004E-2</v>
      </c>
      <c r="M48" s="130">
        <f t="shared" si="1"/>
        <v>0.2</v>
      </c>
      <c r="N48" s="130">
        <f t="shared" si="1"/>
        <v>0.2</v>
      </c>
      <c r="O48" s="130">
        <f t="shared" si="1"/>
        <v>0.1</v>
      </c>
      <c r="P48" s="130">
        <f t="shared" si="1"/>
        <v>0.1</v>
      </c>
      <c r="Q48" s="130">
        <f t="shared" si="1"/>
        <v>0.2</v>
      </c>
      <c r="R48" s="130">
        <f t="shared" si="1"/>
        <v>0.05</v>
      </c>
      <c r="S48" s="130">
        <f t="shared" si="0"/>
        <v>0.95</v>
      </c>
    </row>
    <row r="49" spans="1:19" x14ac:dyDescent="0.3">
      <c r="A49" s="1359" t="s">
        <v>118</v>
      </c>
      <c r="B49" s="1359"/>
      <c r="C49" s="1359"/>
      <c r="D49" s="129"/>
      <c r="E49" s="129"/>
      <c r="F49" s="130">
        <f>SUM(F39:F47)</f>
        <v>0.95000000000000007</v>
      </c>
      <c r="G49" s="130">
        <f>G48</f>
        <v>1.0000000000000002E-2</v>
      </c>
      <c r="H49" s="130">
        <f t="shared" ref="H49:R49" si="2">G49+H48</f>
        <v>2.0000000000000004E-2</v>
      </c>
      <c r="I49" s="130">
        <f t="shared" si="2"/>
        <v>4.0000000000000008E-2</v>
      </c>
      <c r="J49" s="130">
        <f t="shared" si="2"/>
        <v>6.0000000000000012E-2</v>
      </c>
      <c r="K49" s="130">
        <f t="shared" si="2"/>
        <v>8.0000000000000016E-2</v>
      </c>
      <c r="L49" s="130">
        <f t="shared" si="2"/>
        <v>0.10000000000000002</v>
      </c>
      <c r="M49" s="130">
        <f t="shared" si="2"/>
        <v>0.30000000000000004</v>
      </c>
      <c r="N49" s="130">
        <f t="shared" si="2"/>
        <v>0.5</v>
      </c>
      <c r="O49" s="130">
        <f t="shared" si="2"/>
        <v>0.6</v>
      </c>
      <c r="P49" s="130">
        <f t="shared" si="2"/>
        <v>0.7</v>
      </c>
      <c r="Q49" s="130">
        <f t="shared" si="2"/>
        <v>0.89999999999999991</v>
      </c>
      <c r="R49" s="130">
        <f t="shared" si="2"/>
        <v>0.95</v>
      </c>
      <c r="S49" s="130"/>
    </row>
    <row r="50" spans="1:19" x14ac:dyDescent="0.3">
      <c r="A50" s="1303"/>
      <c r="B50" s="1278"/>
      <c r="C50" s="1278"/>
      <c r="S50" s="131"/>
    </row>
    <row r="51" spans="1:19" ht="18" x14ac:dyDescent="0.35">
      <c r="A51" s="1304" t="s">
        <v>120</v>
      </c>
      <c r="B51" s="1305"/>
      <c r="S51" s="131"/>
    </row>
    <row r="52" spans="1:19" ht="31.2" x14ac:dyDescent="0.3">
      <c r="A52" s="1306" t="s">
        <v>121</v>
      </c>
      <c r="B52" s="1307"/>
      <c r="C52" s="120" t="s">
        <v>122</v>
      </c>
      <c r="D52" s="1279" t="s">
        <v>123</v>
      </c>
      <c r="E52" s="1280"/>
      <c r="F52" s="1279" t="s">
        <v>124</v>
      </c>
      <c r="G52" s="1280"/>
      <c r="H52" s="1279" t="s">
        <v>125</v>
      </c>
      <c r="I52" s="2105"/>
      <c r="J52" s="2105"/>
      <c r="K52" s="2105"/>
      <c r="L52" s="2105"/>
      <c r="M52" s="2105"/>
      <c r="N52" s="2105"/>
      <c r="O52" s="2105"/>
      <c r="P52" s="2105"/>
      <c r="Q52" s="2105"/>
      <c r="R52" s="2105"/>
      <c r="S52" s="1280"/>
    </row>
    <row r="53" spans="1:19" ht="46.8" x14ac:dyDescent="0.3">
      <c r="A53" s="783" t="s">
        <v>1030</v>
      </c>
      <c r="B53" s="784"/>
      <c r="C53" s="699" t="s">
        <v>1060</v>
      </c>
      <c r="D53" s="1293"/>
      <c r="E53" s="1294"/>
      <c r="F53" s="1293"/>
      <c r="G53" s="1294"/>
      <c r="H53" s="1295"/>
      <c r="I53" s="1296"/>
      <c r="J53" s="1296"/>
      <c r="K53" s="1296"/>
      <c r="L53" s="1296"/>
      <c r="M53" s="1296"/>
      <c r="N53" s="1296"/>
      <c r="O53" s="1296"/>
      <c r="P53" s="1296"/>
      <c r="Q53" s="1296"/>
      <c r="R53" s="1296"/>
      <c r="S53" s="1297"/>
    </row>
    <row r="54" spans="1:19" x14ac:dyDescent="0.3">
      <c r="A54" s="1303"/>
      <c r="B54" s="2097"/>
      <c r="C54" s="118"/>
      <c r="D54" s="1293" t="s">
        <v>623</v>
      </c>
      <c r="E54" s="1294"/>
      <c r="F54" s="1293" t="s">
        <v>623</v>
      </c>
      <c r="G54" s="1294"/>
      <c r="H54" s="1293" t="s">
        <v>623</v>
      </c>
      <c r="I54" s="1298"/>
      <c r="J54" s="1298"/>
      <c r="K54" s="1298"/>
      <c r="L54" s="1298"/>
      <c r="M54" s="1298"/>
      <c r="N54" s="1298"/>
      <c r="O54" s="1298"/>
      <c r="P54" s="1298"/>
      <c r="Q54" s="1298"/>
      <c r="R54" s="1298"/>
      <c r="S54" s="1294"/>
    </row>
    <row r="55" spans="1:19" x14ac:dyDescent="0.3">
      <c r="A55" s="1303"/>
      <c r="B55" s="2097"/>
      <c r="C55" s="118"/>
      <c r="D55" s="1293"/>
      <c r="E55" s="1294"/>
      <c r="F55" s="1293"/>
      <c r="G55" s="1294"/>
      <c r="H55" s="1293"/>
      <c r="I55" s="1298"/>
      <c r="J55" s="1298"/>
      <c r="K55" s="1298"/>
      <c r="L55" s="1298"/>
      <c r="M55" s="1298"/>
      <c r="N55" s="1298"/>
      <c r="O55" s="1298"/>
      <c r="P55" s="1298"/>
      <c r="Q55" s="1298"/>
      <c r="R55" s="1298"/>
      <c r="S55" s="1294"/>
    </row>
    <row r="56" spans="1:19" x14ac:dyDescent="0.3">
      <c r="A56" s="1303"/>
      <c r="B56" s="2097"/>
      <c r="C56" s="118"/>
      <c r="D56" s="1293"/>
      <c r="E56" s="1294"/>
      <c r="F56" s="1293"/>
      <c r="G56" s="1294"/>
      <c r="H56" s="1293"/>
      <c r="I56" s="1298"/>
      <c r="J56" s="1298"/>
      <c r="K56" s="1298"/>
      <c r="L56" s="1298"/>
      <c r="M56" s="1298"/>
      <c r="N56" s="1298"/>
      <c r="O56" s="1298"/>
      <c r="P56" s="1298"/>
      <c r="Q56" s="1298"/>
      <c r="R56" s="1298"/>
      <c r="S56" s="1294"/>
    </row>
    <row r="57" spans="1:19" x14ac:dyDescent="0.3">
      <c r="A57" s="1303"/>
      <c r="B57" s="2097"/>
      <c r="C57" s="118"/>
      <c r="D57" s="1293"/>
      <c r="E57" s="1294"/>
      <c r="F57" s="1293"/>
      <c r="G57" s="1294"/>
      <c r="H57" s="1293"/>
      <c r="I57" s="1298"/>
      <c r="J57" s="1298"/>
      <c r="K57" s="1298"/>
      <c r="L57" s="1298"/>
      <c r="M57" s="1298"/>
      <c r="N57" s="1298"/>
      <c r="O57" s="1298"/>
      <c r="P57" s="1298"/>
      <c r="Q57" s="1298"/>
      <c r="R57" s="1298"/>
      <c r="S57" s="1294"/>
    </row>
    <row r="58" spans="1:19" x14ac:dyDescent="0.3">
      <c r="A58" s="1338"/>
      <c r="B58" s="2098"/>
      <c r="C58" s="119"/>
      <c r="D58" s="1299"/>
      <c r="E58" s="1300"/>
      <c r="F58" s="1299"/>
      <c r="G58" s="1300"/>
      <c r="H58" s="1299"/>
      <c r="I58" s="1301"/>
      <c r="J58" s="1301"/>
      <c r="K58" s="1301"/>
      <c r="L58" s="1301"/>
      <c r="M58" s="1301"/>
      <c r="N58" s="1301"/>
      <c r="O58" s="1301"/>
      <c r="P58" s="1301"/>
      <c r="Q58" s="1301"/>
      <c r="R58" s="1301"/>
      <c r="S58" s="1300"/>
    </row>
    <row r="59" spans="1:19" x14ac:dyDescent="0.3">
      <c r="A59" s="1278"/>
      <c r="B59" s="1278"/>
      <c r="C59" s="1278"/>
    </row>
    <row r="60" spans="1:19" x14ac:dyDescent="0.3">
      <c r="A60" s="1278"/>
      <c r="B60" s="1278"/>
      <c r="C60" s="1278"/>
    </row>
    <row r="61" spans="1:19" x14ac:dyDescent="0.3">
      <c r="A61" s="1278"/>
      <c r="B61" s="1278"/>
      <c r="C61" s="1278"/>
    </row>
    <row r="62" spans="1:19" x14ac:dyDescent="0.3">
      <c r="A62" s="1278"/>
      <c r="B62" s="1278"/>
      <c r="C62" s="1278"/>
    </row>
    <row r="63" spans="1:19" x14ac:dyDescent="0.3">
      <c r="A63" s="1278"/>
      <c r="B63" s="1278"/>
      <c r="C63" s="1278"/>
    </row>
    <row r="64" spans="1:19" x14ac:dyDescent="0.3">
      <c r="A64" s="1278"/>
      <c r="B64" s="1278"/>
      <c r="C64" s="1278"/>
    </row>
    <row r="65" spans="1:3" x14ac:dyDescent="0.3">
      <c r="A65" s="1278"/>
      <c r="B65" s="1278"/>
      <c r="C65" s="1278"/>
    </row>
    <row r="66" spans="1:3" x14ac:dyDescent="0.3">
      <c r="A66" s="1278"/>
      <c r="B66" s="1278"/>
      <c r="C66" s="1278"/>
    </row>
    <row r="67" spans="1:3" x14ac:dyDescent="0.3">
      <c r="A67" s="1278"/>
      <c r="B67" s="1278"/>
      <c r="C67" s="1278"/>
    </row>
    <row r="68" spans="1:3" x14ac:dyDescent="0.3">
      <c r="A68" s="1278"/>
      <c r="B68" s="1278"/>
      <c r="C68" s="1278"/>
    </row>
  </sheetData>
  <mergeCells count="149">
    <mergeCell ref="A67:C67"/>
    <mergeCell ref="A68:C68"/>
    <mergeCell ref="A61:C61"/>
    <mergeCell ref="A62:C62"/>
    <mergeCell ref="A63:C63"/>
    <mergeCell ref="A64:C64"/>
    <mergeCell ref="A65:C65"/>
    <mergeCell ref="A66:C66"/>
    <mergeCell ref="A58:B58"/>
    <mergeCell ref="D58:E58"/>
    <mergeCell ref="F58:G58"/>
    <mergeCell ref="H58:S58"/>
    <mergeCell ref="A59:C59"/>
    <mergeCell ref="A60:C60"/>
    <mergeCell ref="A56:B56"/>
    <mergeCell ref="D56:E56"/>
    <mergeCell ref="F56:G56"/>
    <mergeCell ref="H56:S56"/>
    <mergeCell ref="A57:B57"/>
    <mergeCell ref="D57:E57"/>
    <mergeCell ref="F57:G57"/>
    <mergeCell ref="H57:S57"/>
    <mergeCell ref="A54:B54"/>
    <mergeCell ref="D54:E54"/>
    <mergeCell ref="F54:G54"/>
    <mergeCell ref="H54:S54"/>
    <mergeCell ref="A55:B55"/>
    <mergeCell ref="D55:E55"/>
    <mergeCell ref="F55:G55"/>
    <mergeCell ref="H55:S55"/>
    <mergeCell ref="A51:B51"/>
    <mergeCell ref="A52:B52"/>
    <mergeCell ref="D52:E52"/>
    <mergeCell ref="F52:G52"/>
    <mergeCell ref="H52:S52"/>
    <mergeCell ref="D53:E53"/>
    <mergeCell ref="F53:G53"/>
    <mergeCell ref="H53:S53"/>
    <mergeCell ref="A45:C45"/>
    <mergeCell ref="A46:C46"/>
    <mergeCell ref="A47:C47"/>
    <mergeCell ref="A48:C48"/>
    <mergeCell ref="A49:C49"/>
    <mergeCell ref="A50:C50"/>
    <mergeCell ref="A39:C39"/>
    <mergeCell ref="A40:C40"/>
    <mergeCell ref="A41:C41"/>
    <mergeCell ref="A42:C42"/>
    <mergeCell ref="A43:C43"/>
    <mergeCell ref="A44:C44"/>
    <mergeCell ref="A36:B36"/>
    <mergeCell ref="A37:C38"/>
    <mergeCell ref="D37:D38"/>
    <mergeCell ref="E37:E38"/>
    <mergeCell ref="F37:F38"/>
    <mergeCell ref="G37:S37"/>
    <mergeCell ref="K31:N31"/>
    <mergeCell ref="O31:S31"/>
    <mergeCell ref="A32:B32"/>
    <mergeCell ref="A33:B34"/>
    <mergeCell ref="C33:E33"/>
    <mergeCell ref="F33:G34"/>
    <mergeCell ref="H33:S33"/>
    <mergeCell ref="C34:E34"/>
    <mergeCell ref="H34:S34"/>
    <mergeCell ref="A29:B31"/>
    <mergeCell ref="C29:D29"/>
    <mergeCell ref="E29:F29"/>
    <mergeCell ref="G29:J31"/>
    <mergeCell ref="K29:N29"/>
    <mergeCell ref="O29:S29"/>
    <mergeCell ref="C30:D30"/>
    <mergeCell ref="E30:F30"/>
    <mergeCell ref="K30:N30"/>
    <mergeCell ref="O30:S30"/>
    <mergeCell ref="A28:B28"/>
    <mergeCell ref="C28:D28"/>
    <mergeCell ref="E28:F28"/>
    <mergeCell ref="G28:J28"/>
    <mergeCell ref="K28:N28"/>
    <mergeCell ref="O28:S28"/>
    <mergeCell ref="C25:D25"/>
    <mergeCell ref="E25:F25"/>
    <mergeCell ref="K25:N25"/>
    <mergeCell ref="O25:S25"/>
    <mergeCell ref="C26:D26"/>
    <mergeCell ref="K26:N26"/>
    <mergeCell ref="O26:S26"/>
    <mergeCell ref="A23:B26"/>
    <mergeCell ref="C23:D23"/>
    <mergeCell ref="E23:F23"/>
    <mergeCell ref="G23:J26"/>
    <mergeCell ref="K23:N23"/>
    <mergeCell ref="O23:S23"/>
    <mergeCell ref="C24:D24"/>
    <mergeCell ref="E24:F24"/>
    <mergeCell ref="K24:N24"/>
    <mergeCell ref="O24:S24"/>
    <mergeCell ref="A20:F20"/>
    <mergeCell ref="G20:J20"/>
    <mergeCell ref="K20:N20"/>
    <mergeCell ref="O20:S20"/>
    <mergeCell ref="A22:B22"/>
    <mergeCell ref="C22:D22"/>
    <mergeCell ref="E22:F22"/>
    <mergeCell ref="G22:J22"/>
    <mergeCell ref="K22:N22"/>
    <mergeCell ref="O22:S22"/>
    <mergeCell ref="A18:F18"/>
    <mergeCell ref="G18:J18"/>
    <mergeCell ref="K18:N18"/>
    <mergeCell ref="O18:S18"/>
    <mergeCell ref="A19:F19"/>
    <mergeCell ref="G19:J19"/>
    <mergeCell ref="K19:N19"/>
    <mergeCell ref="O19:S19"/>
    <mergeCell ref="B15:F15"/>
    <mergeCell ref="J15:S15"/>
    <mergeCell ref="G16:J16"/>
    <mergeCell ref="K16:N16"/>
    <mergeCell ref="O16:S16"/>
    <mergeCell ref="A17:F17"/>
    <mergeCell ref="G17:J17"/>
    <mergeCell ref="K17:N17"/>
    <mergeCell ref="O17:S17"/>
    <mergeCell ref="C10:S10"/>
    <mergeCell ref="A11:A12"/>
    <mergeCell ref="B11:S11"/>
    <mergeCell ref="B12:S12"/>
    <mergeCell ref="A13:A15"/>
    <mergeCell ref="B13:F13"/>
    <mergeCell ref="G13:I15"/>
    <mergeCell ref="J13:S13"/>
    <mergeCell ref="B14:F14"/>
    <mergeCell ref="J14:S14"/>
    <mergeCell ref="B5:S5"/>
    <mergeCell ref="B6:S6"/>
    <mergeCell ref="A7:A9"/>
    <mergeCell ref="C7:S7"/>
    <mergeCell ref="C8:S8"/>
    <mergeCell ref="C9:S9"/>
    <mergeCell ref="B1:S1"/>
    <mergeCell ref="B2:S2"/>
    <mergeCell ref="B3:E3"/>
    <mergeCell ref="F3:G3"/>
    <mergeCell ref="H3:S3"/>
    <mergeCell ref="B4:E4"/>
    <mergeCell ref="F4:G4"/>
    <mergeCell ref="H4:S4"/>
  </mergeCells>
  <dataValidations count="2">
    <dataValidation type="list" allowBlank="1" showInputMessage="1" showErrorMessage="1" sqref="C7:C9">
      <formula1>INDIRECT($B$6)</formula1>
    </dataValidation>
    <dataValidation type="list" allowBlank="1" showInputMessage="1" showErrorMessage="1" sqref="H4">
      <formula1>INDIRECT($B$4)</formula1>
    </dataValidation>
  </dataValidations>
  <printOptions horizontalCentered="1"/>
  <pageMargins left="0" right="0" top="0.74803149606299213" bottom="0.74803149606299213" header="0.31496062992125984" footer="0.31496062992125984"/>
  <pageSetup paperSize="9" scale="65" fitToHeight="0" orientation="portrait" horizontalDpi="1200" verticalDpi="1200" r:id="rId1"/>
  <headerFooter>
    <oddHeader>&amp;C&amp;"TH SarabunPSK,ธรรมดา"&amp;12แผนวิสาหกิจระยะ 5 ปี ปีบัญชี 2567-2571 (ทบทวนครั้งที่ 1) และแผนปฏิบัติการ ธ.ก.ส. ปีบัญชี 2568</oddHeader>
    <oddFooter>&amp;L&amp;"TH SarabunPSK,ธรรมดา"&amp;12เอกสารใช้เฉพาะภายใน ธ.ก.ส. เท่านั้น&amp;C&amp;"TH SarabunPSK,ธรรมดา"&amp;12&amp;A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zoomScale="70" zoomScaleNormal="70" workbookViewId="0">
      <selection activeCell="B3" sqref="B3:E3"/>
    </sheetView>
  </sheetViews>
  <sheetFormatPr defaultColWidth="9" defaultRowHeight="15.6" x14ac:dyDescent="0.3"/>
  <cols>
    <col min="1" max="1" width="19.69921875" style="74" customWidth="1"/>
    <col min="2" max="2" width="3.19921875" style="74" customWidth="1"/>
    <col min="3" max="3" width="22.19921875" style="74" customWidth="1"/>
    <col min="4" max="4" width="19.19921875" style="74" customWidth="1"/>
    <col min="5" max="5" width="11.19921875" style="74" customWidth="1"/>
    <col min="6" max="6" width="7.69921875" style="74" customWidth="1"/>
    <col min="7" max="11" width="4.19921875" style="74" customWidth="1"/>
    <col min="12" max="12" width="5.59765625" style="74" customWidth="1"/>
    <col min="13" max="19" width="4.19921875" style="74" customWidth="1"/>
    <col min="20" max="16384" width="9" style="74"/>
  </cols>
  <sheetData>
    <row r="1" spans="1:20" ht="18" x14ac:dyDescent="0.35">
      <c r="A1" s="122" t="s">
        <v>351</v>
      </c>
      <c r="B1" s="2072" t="s">
        <v>1061</v>
      </c>
      <c r="C1" s="2106"/>
      <c r="D1" s="2106"/>
      <c r="E1" s="2106"/>
      <c r="F1" s="2106"/>
      <c r="G1" s="2106"/>
      <c r="H1" s="2106"/>
      <c r="I1" s="2106"/>
      <c r="J1" s="2106"/>
      <c r="K1" s="2106"/>
      <c r="L1" s="2106"/>
      <c r="M1" s="2106"/>
      <c r="N1" s="2106"/>
      <c r="O1" s="2106"/>
      <c r="P1" s="2106"/>
      <c r="Q1" s="2106"/>
      <c r="R1" s="2106"/>
      <c r="S1" s="2107"/>
    </row>
    <row r="2" spans="1:20" x14ac:dyDescent="0.3">
      <c r="A2" s="147" t="s">
        <v>61</v>
      </c>
      <c r="B2" s="1381" t="s">
        <v>1062</v>
      </c>
      <c r="C2" s="1382"/>
      <c r="D2" s="1382"/>
      <c r="E2" s="1382"/>
      <c r="F2" s="1382"/>
      <c r="G2" s="1382"/>
      <c r="H2" s="1382"/>
      <c r="I2" s="1382"/>
      <c r="J2" s="1382"/>
      <c r="K2" s="1382"/>
      <c r="L2" s="1382"/>
      <c r="M2" s="1382"/>
      <c r="N2" s="1382"/>
      <c r="O2" s="1382"/>
      <c r="P2" s="1382"/>
      <c r="Q2" s="1382"/>
      <c r="R2" s="1382"/>
      <c r="S2" s="1383"/>
    </row>
    <row r="3" spans="1:20" x14ac:dyDescent="0.3">
      <c r="A3" s="473" t="s">
        <v>63</v>
      </c>
      <c r="B3" s="1382" t="s">
        <v>1002</v>
      </c>
      <c r="C3" s="1381"/>
      <c r="D3" s="1381"/>
      <c r="E3" s="1381"/>
      <c r="F3" s="1374" t="s">
        <v>65</v>
      </c>
      <c r="G3" s="1362"/>
      <c r="H3" s="1373"/>
      <c r="I3" s="1373"/>
      <c r="J3" s="1373"/>
      <c r="K3" s="1373"/>
      <c r="L3" s="1373"/>
      <c r="M3" s="1373"/>
      <c r="N3" s="1373"/>
      <c r="O3" s="1373"/>
      <c r="P3" s="1373"/>
      <c r="Q3" s="1373"/>
      <c r="R3" s="1373"/>
      <c r="S3" s="1374"/>
    </row>
    <row r="4" spans="1:20" x14ac:dyDescent="0.3">
      <c r="A4" s="153" t="s">
        <v>356</v>
      </c>
      <c r="B4" s="1106" t="s">
        <v>133</v>
      </c>
      <c r="C4" s="1107"/>
      <c r="D4" s="1107"/>
      <c r="E4" s="1107"/>
      <c r="F4" s="1106" t="s">
        <v>67</v>
      </c>
      <c r="G4" s="1106"/>
      <c r="H4" s="1389" t="s">
        <v>134</v>
      </c>
      <c r="I4" s="1389"/>
      <c r="J4" s="1389"/>
      <c r="K4" s="1389"/>
      <c r="L4" s="1389"/>
      <c r="M4" s="1389"/>
      <c r="N4" s="1389"/>
      <c r="O4" s="1389"/>
      <c r="P4" s="1389"/>
      <c r="Q4" s="1389"/>
      <c r="R4" s="1389"/>
      <c r="S4" s="1390"/>
    </row>
    <row r="5" spans="1:20" x14ac:dyDescent="0.3">
      <c r="A5" s="473" t="s">
        <v>69</v>
      </c>
      <c r="B5" s="1381" t="s">
        <v>136</v>
      </c>
      <c r="C5" s="1382"/>
      <c r="D5" s="1382"/>
      <c r="E5" s="1382"/>
      <c r="F5" s="1382"/>
      <c r="G5" s="1382"/>
      <c r="H5" s="1382"/>
      <c r="I5" s="1382"/>
      <c r="J5" s="1382"/>
      <c r="K5" s="1382"/>
      <c r="L5" s="1382"/>
      <c r="M5" s="1382"/>
      <c r="N5" s="1382"/>
      <c r="O5" s="1382"/>
      <c r="P5" s="1382"/>
      <c r="Q5" s="1382"/>
      <c r="R5" s="1382"/>
      <c r="S5" s="1383"/>
    </row>
    <row r="6" spans="1:20" x14ac:dyDescent="0.3">
      <c r="A6" s="473" t="s">
        <v>70</v>
      </c>
      <c r="B6" s="1381" t="s">
        <v>810</v>
      </c>
      <c r="C6" s="1382"/>
      <c r="D6" s="1382"/>
      <c r="E6" s="1382"/>
      <c r="F6" s="1382"/>
      <c r="G6" s="1382"/>
      <c r="H6" s="1382"/>
      <c r="I6" s="1382"/>
      <c r="J6" s="1382"/>
      <c r="K6" s="1382"/>
      <c r="L6" s="1382"/>
      <c r="M6" s="1382"/>
      <c r="N6" s="1382"/>
      <c r="O6" s="1382"/>
      <c r="P6" s="1382"/>
      <c r="Q6" s="1382"/>
      <c r="R6" s="1382"/>
      <c r="S6" s="1383"/>
    </row>
    <row r="7" spans="1:20" x14ac:dyDescent="0.3">
      <c r="A7" s="1109" t="s">
        <v>71</v>
      </c>
      <c r="B7" s="145">
        <v>1</v>
      </c>
      <c r="C7" s="1117" t="s">
        <v>811</v>
      </c>
      <c r="D7" s="1117"/>
      <c r="E7" s="1117"/>
      <c r="F7" s="1117"/>
      <c r="G7" s="1117"/>
      <c r="H7" s="1117"/>
      <c r="I7" s="1117"/>
      <c r="J7" s="1117"/>
      <c r="K7" s="1117"/>
      <c r="L7" s="1117"/>
      <c r="M7" s="1117"/>
      <c r="N7" s="1117"/>
      <c r="O7" s="1117"/>
      <c r="P7" s="1117"/>
      <c r="Q7" s="1117"/>
      <c r="R7" s="1117"/>
      <c r="S7" s="1189"/>
    </row>
    <row r="8" spans="1:20" x14ac:dyDescent="0.3">
      <c r="A8" s="1109"/>
      <c r="B8" s="145">
        <v>2</v>
      </c>
      <c r="C8" s="1117"/>
      <c r="D8" s="1117"/>
      <c r="E8" s="1117"/>
      <c r="F8" s="1117"/>
      <c r="G8" s="1117"/>
      <c r="H8" s="1117"/>
      <c r="I8" s="1117"/>
      <c r="J8" s="1117"/>
      <c r="K8" s="1117"/>
      <c r="L8" s="1117"/>
      <c r="M8" s="1117"/>
      <c r="N8" s="1117"/>
      <c r="O8" s="1117"/>
      <c r="P8" s="1117"/>
      <c r="Q8" s="1117"/>
      <c r="R8" s="1117"/>
      <c r="S8" s="1189"/>
    </row>
    <row r="9" spans="1:20" x14ac:dyDescent="0.3">
      <c r="A9" s="1384"/>
      <c r="B9" s="146">
        <v>3</v>
      </c>
      <c r="C9" s="1102"/>
      <c r="D9" s="1102"/>
      <c r="E9" s="1102"/>
      <c r="F9" s="1102"/>
      <c r="G9" s="1102"/>
      <c r="H9" s="1102"/>
      <c r="I9" s="1102"/>
      <c r="J9" s="1102"/>
      <c r="K9" s="1102"/>
      <c r="L9" s="1102"/>
      <c r="M9" s="1102"/>
      <c r="N9" s="1102"/>
      <c r="O9" s="1102"/>
      <c r="P9" s="1102"/>
      <c r="Q9" s="1102"/>
      <c r="R9" s="1102"/>
      <c r="S9" s="1385"/>
    </row>
    <row r="10" spans="1:20" ht="18" x14ac:dyDescent="0.35">
      <c r="A10" s="127" t="s">
        <v>72</v>
      </c>
      <c r="B10" s="75"/>
      <c r="C10" s="1373"/>
      <c r="D10" s="1373"/>
      <c r="E10" s="1373"/>
      <c r="F10" s="1373"/>
      <c r="G10" s="1373"/>
      <c r="H10" s="1373"/>
      <c r="I10" s="1373"/>
      <c r="J10" s="1373"/>
      <c r="K10" s="1373"/>
      <c r="L10" s="1373"/>
      <c r="M10" s="1373"/>
      <c r="N10" s="1373"/>
      <c r="O10" s="1373"/>
      <c r="P10" s="1373"/>
      <c r="Q10" s="1373"/>
      <c r="R10" s="1373"/>
      <c r="S10" s="1374"/>
    </row>
    <row r="11" spans="1:20" s="387" customFormat="1" x14ac:dyDescent="0.25">
      <c r="A11" s="1375" t="s">
        <v>73</v>
      </c>
      <c r="B11" s="1330" t="s">
        <v>1063</v>
      </c>
      <c r="C11" s="1329"/>
      <c r="D11" s="1329"/>
      <c r="E11" s="1329"/>
      <c r="F11" s="1329"/>
      <c r="G11" s="1329"/>
      <c r="H11" s="1329"/>
      <c r="I11" s="1329"/>
      <c r="J11" s="1329"/>
      <c r="K11" s="1329"/>
      <c r="L11" s="1329"/>
      <c r="M11" s="1329"/>
      <c r="N11" s="1329"/>
      <c r="O11" s="1329"/>
      <c r="P11" s="1329"/>
      <c r="Q11" s="1329"/>
      <c r="R11" s="1329"/>
      <c r="S11" s="2075"/>
      <c r="T11" s="387" t="s">
        <v>137</v>
      </c>
    </row>
    <row r="12" spans="1:20" x14ac:dyDescent="0.3">
      <c r="A12" s="1375"/>
      <c r="B12" s="1378"/>
      <c r="C12" s="1202"/>
      <c r="D12" s="1202"/>
      <c r="E12" s="1202"/>
      <c r="F12" s="1202"/>
      <c r="G12" s="1202"/>
      <c r="H12" s="1202"/>
      <c r="I12" s="1202"/>
      <c r="J12" s="1202"/>
      <c r="K12" s="1202"/>
      <c r="L12" s="1202"/>
      <c r="M12" s="1202"/>
      <c r="N12" s="1202"/>
      <c r="O12" s="1202"/>
      <c r="P12" s="1202"/>
      <c r="Q12" s="1202"/>
      <c r="R12" s="1202"/>
      <c r="S12" s="1196"/>
    </row>
    <row r="13" spans="1:20" x14ac:dyDescent="0.3">
      <c r="A13" s="1375" t="s">
        <v>74</v>
      </c>
      <c r="B13" s="1330" t="s">
        <v>1064</v>
      </c>
      <c r="C13" s="1329"/>
      <c r="D13" s="1329"/>
      <c r="E13" s="1329"/>
      <c r="F13" s="2075"/>
      <c r="G13" s="1129" t="s">
        <v>364</v>
      </c>
      <c r="H13" s="1129"/>
      <c r="I13" s="1129"/>
      <c r="J13" s="1330" t="s">
        <v>1065</v>
      </c>
      <c r="K13" s="1329"/>
      <c r="L13" s="1329"/>
      <c r="M13" s="1329"/>
      <c r="N13" s="1329"/>
      <c r="O13" s="1329"/>
      <c r="P13" s="1329"/>
      <c r="Q13" s="1329"/>
      <c r="R13" s="1329"/>
      <c r="S13" s="2075"/>
    </row>
    <row r="14" spans="1:20" x14ac:dyDescent="0.3">
      <c r="A14" s="1375"/>
      <c r="B14" s="1107" t="s">
        <v>1066</v>
      </c>
      <c r="C14" s="1106"/>
      <c r="D14" s="1106"/>
      <c r="E14" s="1106"/>
      <c r="F14" s="2076"/>
      <c r="G14" s="1129"/>
      <c r="H14" s="1129"/>
      <c r="I14" s="1129"/>
      <c r="J14" s="2077"/>
      <c r="K14" s="2078"/>
      <c r="L14" s="2078"/>
      <c r="M14" s="2078"/>
      <c r="N14" s="2078"/>
      <c r="O14" s="2078"/>
      <c r="P14" s="2078"/>
      <c r="Q14" s="2078"/>
      <c r="R14" s="2078"/>
      <c r="S14" s="2079"/>
    </row>
    <row r="15" spans="1:20" x14ac:dyDescent="0.3">
      <c r="A15" s="1379"/>
      <c r="B15" s="2080"/>
      <c r="C15" s="2081"/>
      <c r="D15" s="2081"/>
      <c r="E15" s="2081"/>
      <c r="F15" s="2082"/>
      <c r="G15" s="1129"/>
      <c r="H15" s="1129"/>
      <c r="I15" s="1129"/>
      <c r="J15" s="2083"/>
      <c r="K15" s="2084"/>
      <c r="L15" s="2084"/>
      <c r="M15" s="2084"/>
      <c r="N15" s="2084"/>
      <c r="O15" s="2084"/>
      <c r="P15" s="2084"/>
      <c r="Q15" s="2084"/>
      <c r="R15" s="2084"/>
      <c r="S15" s="2085"/>
    </row>
    <row r="16" spans="1:20" ht="18" x14ac:dyDescent="0.3">
      <c r="A16" s="137" t="s">
        <v>76</v>
      </c>
      <c r="B16" s="126"/>
      <c r="C16" s="126"/>
      <c r="G16" s="1358" t="s">
        <v>77</v>
      </c>
      <c r="H16" s="1358"/>
      <c r="I16" s="1358"/>
      <c r="J16" s="1358"/>
      <c r="K16" s="1358" t="s">
        <v>78</v>
      </c>
      <c r="L16" s="1358"/>
      <c r="M16" s="1358"/>
      <c r="N16" s="1358"/>
      <c r="O16" s="1358" t="s">
        <v>79</v>
      </c>
      <c r="P16" s="1358"/>
      <c r="Q16" s="1358"/>
      <c r="R16" s="1358"/>
      <c r="S16" s="1358"/>
    </row>
    <row r="17" spans="1:19" x14ac:dyDescent="0.3">
      <c r="A17" s="2108" t="s">
        <v>1067</v>
      </c>
      <c r="B17" s="2074"/>
      <c r="C17" s="2074"/>
      <c r="D17" s="2074"/>
      <c r="E17" s="2074"/>
      <c r="F17" s="2074"/>
      <c r="G17" s="1372">
        <v>6000000</v>
      </c>
      <c r="H17" s="1372"/>
      <c r="I17" s="1372"/>
      <c r="J17" s="1372"/>
      <c r="K17" s="1372"/>
      <c r="L17" s="1372"/>
      <c r="M17" s="1372"/>
      <c r="N17" s="1372"/>
      <c r="O17" s="1372">
        <v>6000000</v>
      </c>
      <c r="P17" s="1372"/>
      <c r="Q17" s="1372"/>
      <c r="R17" s="1372"/>
      <c r="S17" s="1372"/>
    </row>
    <row r="18" spans="1:19" x14ac:dyDescent="0.3">
      <c r="A18" s="1366"/>
      <c r="B18" s="1366"/>
      <c r="C18" s="1366"/>
      <c r="D18" s="1366"/>
      <c r="E18" s="1366"/>
      <c r="F18" s="1366"/>
      <c r="G18" s="1367"/>
      <c r="H18" s="1367"/>
      <c r="I18" s="1367"/>
      <c r="J18" s="1367"/>
      <c r="K18" s="1367"/>
      <c r="L18" s="1367"/>
      <c r="M18" s="1367"/>
      <c r="N18" s="1367"/>
      <c r="O18" s="1367"/>
      <c r="P18" s="1367"/>
      <c r="Q18" s="1367"/>
      <c r="R18" s="1367"/>
      <c r="S18" s="1367"/>
    </row>
    <row r="19" spans="1:19" x14ac:dyDescent="0.3">
      <c r="A19" s="1109"/>
      <c r="B19" s="1109"/>
      <c r="C19" s="1109"/>
      <c r="D19" s="1109"/>
      <c r="E19" s="1109"/>
      <c r="F19" s="1109"/>
      <c r="G19" s="1367"/>
      <c r="H19" s="1367"/>
      <c r="I19" s="1367"/>
      <c r="J19" s="1367"/>
      <c r="K19" s="1367"/>
      <c r="L19" s="1367"/>
      <c r="M19" s="1367"/>
      <c r="N19" s="1367"/>
      <c r="O19" s="1367"/>
      <c r="P19" s="1367"/>
      <c r="Q19" s="1367"/>
      <c r="R19" s="1367"/>
      <c r="S19" s="1367"/>
    </row>
    <row r="20" spans="1:19" ht="16.2" thickBot="1" x14ac:dyDescent="0.35">
      <c r="A20" s="1230"/>
      <c r="B20" s="1230"/>
      <c r="C20" s="1230"/>
      <c r="D20" s="1230"/>
      <c r="E20" s="1230"/>
      <c r="F20" s="1230"/>
      <c r="G20" s="2109">
        <v>6000000</v>
      </c>
      <c r="H20" s="2109"/>
      <c r="I20" s="2109"/>
      <c r="J20" s="2109"/>
      <c r="K20" s="1370"/>
      <c r="L20" s="1370"/>
      <c r="M20" s="1370"/>
      <c r="N20" s="1370"/>
      <c r="O20" s="1370">
        <v>6000000</v>
      </c>
      <c r="P20" s="1370"/>
      <c r="Q20" s="1370"/>
      <c r="R20" s="1370"/>
      <c r="S20" s="1370"/>
    </row>
    <row r="21" spans="1:19" ht="16.2" thickTop="1" x14ac:dyDescent="0.3">
      <c r="A21" s="124"/>
      <c r="B21" s="135"/>
      <c r="C21" s="135"/>
      <c r="D21" s="135"/>
      <c r="E21" s="135"/>
      <c r="F21" s="135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25"/>
    </row>
    <row r="22" spans="1:19" x14ac:dyDescent="0.3">
      <c r="A22" s="1183" t="s">
        <v>81</v>
      </c>
      <c r="B22" s="1183"/>
      <c r="C22" s="1184" t="s">
        <v>82</v>
      </c>
      <c r="D22" s="1184"/>
      <c r="E22" s="1184" t="s">
        <v>83</v>
      </c>
      <c r="F22" s="1184"/>
      <c r="G22" s="1358" t="s">
        <v>81</v>
      </c>
      <c r="H22" s="1358"/>
      <c r="I22" s="1358"/>
      <c r="J22" s="1358"/>
      <c r="K22" s="1359" t="s">
        <v>82</v>
      </c>
      <c r="L22" s="1359"/>
      <c r="M22" s="1359"/>
      <c r="N22" s="1359"/>
      <c r="O22" s="1359" t="s">
        <v>83</v>
      </c>
      <c r="P22" s="1359"/>
      <c r="Q22" s="1359"/>
      <c r="R22" s="1359"/>
      <c r="S22" s="1359"/>
    </row>
    <row r="23" spans="1:19" x14ac:dyDescent="0.3">
      <c r="A23" s="1325" t="s">
        <v>84</v>
      </c>
      <c r="B23" s="1326"/>
      <c r="C23" s="1330" t="s">
        <v>1068</v>
      </c>
      <c r="D23" s="2075"/>
      <c r="E23" s="1202" t="s">
        <v>1069</v>
      </c>
      <c r="F23" s="1202"/>
      <c r="G23" s="1325" t="s">
        <v>85</v>
      </c>
      <c r="H23" s="1325"/>
      <c r="I23" s="1325"/>
      <c r="J23" s="1326"/>
      <c r="K23" s="1330" t="s">
        <v>1070</v>
      </c>
      <c r="L23" s="1329"/>
      <c r="M23" s="1329"/>
      <c r="N23" s="2075"/>
      <c r="O23" s="1232" t="s">
        <v>1071</v>
      </c>
      <c r="P23" s="2088"/>
      <c r="Q23" s="2088"/>
      <c r="R23" s="2088"/>
      <c r="S23" s="1223"/>
    </row>
    <row r="24" spans="1:19" hidden="1" x14ac:dyDescent="0.3">
      <c r="A24" s="1344"/>
      <c r="B24" s="1360"/>
      <c r="C24" s="1106"/>
      <c r="D24" s="1107"/>
      <c r="E24" s="1202"/>
      <c r="F24" s="1202"/>
      <c r="G24" s="1344"/>
      <c r="H24" s="1344"/>
      <c r="I24" s="1344"/>
      <c r="J24" s="1360"/>
      <c r="K24" s="2077"/>
      <c r="L24" s="2078"/>
      <c r="M24" s="2078"/>
      <c r="N24" s="2079"/>
      <c r="O24" s="1107"/>
      <c r="P24" s="1107"/>
      <c r="Q24" s="1107"/>
      <c r="R24" s="1107"/>
      <c r="S24" s="1109"/>
    </row>
    <row r="25" spans="1:19" hidden="1" x14ac:dyDescent="0.3">
      <c r="A25" s="1344"/>
      <c r="B25" s="1360"/>
      <c r="C25" s="1378"/>
      <c r="D25" s="1202"/>
      <c r="E25" s="1202"/>
      <c r="F25" s="1202"/>
      <c r="G25" s="1344"/>
      <c r="H25" s="1344"/>
      <c r="I25" s="1344"/>
      <c r="J25" s="1360"/>
      <c r="K25" s="1373"/>
      <c r="L25" s="1362"/>
      <c r="M25" s="1362"/>
      <c r="N25" s="1362"/>
      <c r="O25" s="1362"/>
      <c r="P25" s="1362"/>
      <c r="Q25" s="1362"/>
      <c r="R25" s="1362"/>
      <c r="S25" s="1363"/>
    </row>
    <row r="26" spans="1:19" x14ac:dyDescent="0.3">
      <c r="A26" s="1346"/>
      <c r="B26" s="1361"/>
      <c r="C26" s="2086"/>
      <c r="D26" s="1203"/>
      <c r="E26" s="142"/>
      <c r="F26" s="772"/>
      <c r="G26" s="1346"/>
      <c r="H26" s="1346"/>
      <c r="I26" s="1346"/>
      <c r="J26" s="1361"/>
      <c r="K26" s="1070"/>
      <c r="L26" s="1364"/>
      <c r="M26" s="1364"/>
      <c r="N26" s="1364"/>
      <c r="O26" s="1364"/>
      <c r="P26" s="1364"/>
      <c r="Q26" s="1364"/>
      <c r="R26" s="1364"/>
      <c r="S26" s="1365"/>
    </row>
    <row r="27" spans="1:19" ht="18" x14ac:dyDescent="0.3">
      <c r="A27" s="132" t="s">
        <v>86</v>
      </c>
      <c r="B27" s="128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131"/>
    </row>
    <row r="28" spans="1:19" x14ac:dyDescent="0.3">
      <c r="A28" s="1357" t="s">
        <v>81</v>
      </c>
      <c r="B28" s="1357"/>
      <c r="C28" s="1185" t="s">
        <v>82</v>
      </c>
      <c r="D28" s="1185"/>
      <c r="E28" s="1185" t="s">
        <v>83</v>
      </c>
      <c r="F28" s="1185"/>
      <c r="G28" s="1358" t="s">
        <v>81</v>
      </c>
      <c r="H28" s="1358"/>
      <c r="I28" s="1358"/>
      <c r="J28" s="1358"/>
      <c r="K28" s="1359" t="s">
        <v>82</v>
      </c>
      <c r="L28" s="1359"/>
      <c r="M28" s="1359"/>
      <c r="N28" s="1359"/>
      <c r="O28" s="1359" t="s">
        <v>83</v>
      </c>
      <c r="P28" s="1359"/>
      <c r="Q28" s="1359"/>
      <c r="R28" s="1359"/>
      <c r="S28" s="1359"/>
    </row>
    <row r="29" spans="1:19" x14ac:dyDescent="0.3">
      <c r="A29" s="1340" t="s">
        <v>409</v>
      </c>
      <c r="B29" s="1340"/>
      <c r="C29" s="1330" t="s">
        <v>1068</v>
      </c>
      <c r="D29" s="2075"/>
      <c r="E29" s="1201" t="s">
        <v>1069</v>
      </c>
      <c r="F29" s="1194"/>
      <c r="G29" s="1340" t="s">
        <v>410</v>
      </c>
      <c r="H29" s="1332"/>
      <c r="I29" s="1332"/>
      <c r="J29" s="1332"/>
      <c r="K29" s="1330" t="s">
        <v>1070</v>
      </c>
      <c r="L29" s="1329"/>
      <c r="M29" s="1329"/>
      <c r="N29" s="2075"/>
      <c r="O29" s="1232" t="s">
        <v>1071</v>
      </c>
      <c r="P29" s="2088"/>
      <c r="Q29" s="2088"/>
      <c r="R29" s="2088"/>
      <c r="S29" s="1223"/>
    </row>
    <row r="30" spans="1:19" x14ac:dyDescent="0.3">
      <c r="A30" s="1341"/>
      <c r="B30" s="1341"/>
      <c r="C30" s="2077"/>
      <c r="D30" s="2079"/>
      <c r="E30" s="198"/>
      <c r="F30" s="156"/>
      <c r="G30" s="1341"/>
      <c r="H30" s="1348"/>
      <c r="I30" s="1348"/>
      <c r="J30" s="1348"/>
      <c r="K30" s="1190"/>
      <c r="L30" s="1187"/>
      <c r="M30" s="1187"/>
      <c r="N30" s="1187"/>
      <c r="O30" s="1116"/>
      <c r="P30" s="1116"/>
      <c r="Q30" s="1116"/>
      <c r="R30" s="1116"/>
      <c r="S30" s="2095"/>
    </row>
    <row r="31" spans="1:19" x14ac:dyDescent="0.3">
      <c r="A31" s="1342"/>
      <c r="B31" s="1342"/>
      <c r="C31" s="158"/>
      <c r="D31" s="772"/>
      <c r="E31" s="773"/>
      <c r="F31" s="144"/>
      <c r="G31" s="1342"/>
      <c r="H31" s="1334"/>
      <c r="I31" s="1334"/>
      <c r="J31" s="1334"/>
      <c r="K31" s="1071"/>
      <c r="L31" s="1338"/>
      <c r="M31" s="1338"/>
      <c r="N31" s="1338"/>
      <c r="O31" s="1338"/>
      <c r="P31" s="1338"/>
      <c r="Q31" s="1338"/>
      <c r="R31" s="1338"/>
      <c r="S31" s="1339"/>
    </row>
    <row r="32" spans="1:19" ht="18" x14ac:dyDescent="0.3">
      <c r="A32" s="1324" t="s">
        <v>90</v>
      </c>
      <c r="B32" s="1324"/>
      <c r="C32" s="13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31"/>
    </row>
    <row r="33" spans="1:21" x14ac:dyDescent="0.3">
      <c r="A33" s="1325" t="s">
        <v>411</v>
      </c>
      <c r="B33" s="1326"/>
      <c r="C33" s="1329" t="s">
        <v>1072</v>
      </c>
      <c r="D33" s="1330"/>
      <c r="E33" s="1330"/>
      <c r="F33" s="1331" t="s">
        <v>92</v>
      </c>
      <c r="G33" s="1332"/>
      <c r="H33" s="2092" t="s">
        <v>1072</v>
      </c>
      <c r="I33" s="2093"/>
      <c r="J33" s="2093"/>
      <c r="K33" s="2093"/>
      <c r="L33" s="2093"/>
      <c r="M33" s="2093"/>
      <c r="N33" s="2093"/>
      <c r="O33" s="2093"/>
      <c r="P33" s="2093"/>
      <c r="Q33" s="2093"/>
      <c r="R33" s="2093"/>
      <c r="S33" s="2094"/>
    </row>
    <row r="34" spans="1:21" x14ac:dyDescent="0.3">
      <c r="A34" s="1327"/>
      <c r="B34" s="1328"/>
      <c r="C34" s="1071"/>
      <c r="D34" s="1338"/>
      <c r="E34" s="1338"/>
      <c r="F34" s="1333"/>
      <c r="G34" s="1334"/>
      <c r="H34" s="1071"/>
      <c r="I34" s="1338"/>
      <c r="J34" s="1338"/>
      <c r="K34" s="1338"/>
      <c r="L34" s="1338"/>
      <c r="M34" s="1338"/>
      <c r="N34" s="1338"/>
      <c r="O34" s="1338"/>
      <c r="P34" s="1338"/>
      <c r="Q34" s="1338"/>
      <c r="R34" s="1338"/>
      <c r="S34" s="1339"/>
    </row>
    <row r="35" spans="1:21" x14ac:dyDescent="0.3">
      <c r="A35" s="134"/>
      <c r="S35" s="131"/>
    </row>
    <row r="36" spans="1:21" ht="18" x14ac:dyDescent="0.3">
      <c r="A36" s="1320" t="s">
        <v>93</v>
      </c>
      <c r="B36" s="1320"/>
      <c r="C36" s="75"/>
      <c r="S36" s="131"/>
    </row>
    <row r="37" spans="1:21" x14ac:dyDescent="0.3">
      <c r="A37" s="2090" t="s">
        <v>1016</v>
      </c>
      <c r="B37" s="2090"/>
      <c r="C37" s="2090"/>
      <c r="D37" s="2089" t="s">
        <v>95</v>
      </c>
      <c r="E37" s="2089" t="s">
        <v>96</v>
      </c>
      <c r="F37" s="2090" t="s">
        <v>97</v>
      </c>
      <c r="G37" s="2091" t="s">
        <v>98</v>
      </c>
      <c r="H37" s="2091"/>
      <c r="I37" s="2091"/>
      <c r="J37" s="2091"/>
      <c r="K37" s="2091"/>
      <c r="L37" s="2091"/>
      <c r="M37" s="2091"/>
      <c r="N37" s="2091"/>
      <c r="O37" s="2091"/>
      <c r="P37" s="2091"/>
      <c r="Q37" s="2091"/>
      <c r="R37" s="2091"/>
      <c r="S37" s="2090"/>
    </row>
    <row r="38" spans="1:21" x14ac:dyDescent="0.3">
      <c r="A38" s="2090"/>
      <c r="B38" s="2090"/>
      <c r="C38" s="2090"/>
      <c r="D38" s="2089"/>
      <c r="E38" s="2089"/>
      <c r="F38" s="2090"/>
      <c r="G38" s="121" t="s">
        <v>99</v>
      </c>
      <c r="H38" s="121" t="s">
        <v>100</v>
      </c>
      <c r="I38" s="121" t="s">
        <v>101</v>
      </c>
      <c r="J38" s="121" t="s">
        <v>102</v>
      </c>
      <c r="K38" s="121" t="s">
        <v>103</v>
      </c>
      <c r="L38" s="121" t="s">
        <v>104</v>
      </c>
      <c r="M38" s="121" t="s">
        <v>105</v>
      </c>
      <c r="N38" s="121" t="s">
        <v>106</v>
      </c>
      <c r="O38" s="121" t="s">
        <v>107</v>
      </c>
      <c r="P38" s="121" t="s">
        <v>108</v>
      </c>
      <c r="Q38" s="121" t="s">
        <v>109</v>
      </c>
      <c r="R38" s="121" t="s">
        <v>110</v>
      </c>
      <c r="S38" s="121" t="s">
        <v>111</v>
      </c>
    </row>
    <row r="39" spans="1:21" x14ac:dyDescent="0.3">
      <c r="A39" s="2113" t="s">
        <v>1073</v>
      </c>
      <c r="B39" s="1842"/>
      <c r="C39" s="1843"/>
      <c r="D39" s="774"/>
      <c r="E39" s="775"/>
      <c r="F39" s="776"/>
      <c r="G39" s="776"/>
      <c r="H39" s="776"/>
      <c r="I39" s="776"/>
      <c r="J39" s="776"/>
      <c r="K39" s="776"/>
      <c r="L39" s="776"/>
      <c r="M39" s="776"/>
      <c r="N39" s="776"/>
      <c r="O39" s="776"/>
      <c r="P39" s="776"/>
      <c r="Q39" s="776"/>
      <c r="R39" s="776"/>
      <c r="S39" s="777"/>
    </row>
    <row r="40" spans="1:21" x14ac:dyDescent="0.3">
      <c r="A40" s="2099" t="s">
        <v>1074</v>
      </c>
      <c r="B40" s="2099"/>
      <c r="C40" s="2099"/>
      <c r="D40" s="778" t="s">
        <v>481</v>
      </c>
      <c r="E40" s="787" t="s">
        <v>1002</v>
      </c>
      <c r="F40" s="534">
        <v>0.5</v>
      </c>
      <c r="G40" s="534">
        <v>0.5</v>
      </c>
      <c r="H40" s="534">
        <v>0.5</v>
      </c>
      <c r="I40" s="534"/>
      <c r="J40" s="534"/>
      <c r="K40" s="534"/>
      <c r="L40" s="534"/>
      <c r="M40" s="534"/>
      <c r="N40" s="534"/>
      <c r="O40" s="534"/>
      <c r="P40" s="534"/>
      <c r="Q40" s="780"/>
      <c r="R40" s="780"/>
      <c r="S40" s="777">
        <f t="shared" ref="S40:S48" si="0">SUM(G40:R40)</f>
        <v>1</v>
      </c>
      <c r="U40" s="143"/>
    </row>
    <row r="41" spans="1:21" x14ac:dyDescent="0.3">
      <c r="A41" s="1192" t="s">
        <v>1075</v>
      </c>
      <c r="B41" s="2100"/>
      <c r="C41" s="2101"/>
      <c r="D41" s="267" t="s">
        <v>1076</v>
      </c>
      <c r="E41" s="781"/>
      <c r="F41" s="782">
        <v>0.2</v>
      </c>
      <c r="G41" s="278"/>
      <c r="H41" s="782">
        <v>0.5</v>
      </c>
      <c r="I41" s="782">
        <v>0.5</v>
      </c>
      <c r="J41" s="782"/>
      <c r="K41" s="782"/>
      <c r="L41" s="782"/>
      <c r="M41" s="180"/>
      <c r="N41" s="180"/>
      <c r="O41" s="180"/>
      <c r="P41" s="297"/>
      <c r="Q41" s="181"/>
      <c r="R41" s="181"/>
      <c r="S41" s="286">
        <f t="shared" si="0"/>
        <v>1</v>
      </c>
      <c r="U41" s="152"/>
    </row>
    <row r="42" spans="1:21" x14ac:dyDescent="0.3">
      <c r="A42" s="1192" t="s">
        <v>1077</v>
      </c>
      <c r="B42" s="2100"/>
      <c r="C42" s="2101"/>
      <c r="D42" s="778" t="s">
        <v>1078</v>
      </c>
      <c r="E42" s="781"/>
      <c r="F42" s="534">
        <v>0.1</v>
      </c>
      <c r="G42" s="730"/>
      <c r="H42" s="782">
        <v>0.5</v>
      </c>
      <c r="I42" s="782">
        <v>0.5</v>
      </c>
      <c r="J42" s="534"/>
      <c r="K42" s="534"/>
      <c r="L42" s="534"/>
      <c r="M42" s="680"/>
      <c r="N42" s="680"/>
      <c r="O42" s="680"/>
      <c r="P42" s="780"/>
      <c r="Q42" s="159"/>
      <c r="R42" s="159"/>
      <c r="S42" s="777">
        <f t="shared" si="0"/>
        <v>1</v>
      </c>
    </row>
    <row r="43" spans="1:21" ht="31.2" x14ac:dyDescent="0.3">
      <c r="A43" s="1313" t="s">
        <v>1079</v>
      </c>
      <c r="B43" s="1467"/>
      <c r="C43" s="1468"/>
      <c r="D43" s="786" t="s">
        <v>1080</v>
      </c>
      <c r="E43" s="781"/>
      <c r="F43" s="159">
        <v>0.2</v>
      </c>
      <c r="G43" s="780"/>
      <c r="H43" s="780"/>
      <c r="I43" s="780"/>
      <c r="J43" s="780"/>
      <c r="K43" s="780"/>
      <c r="L43" s="159">
        <v>0.3</v>
      </c>
      <c r="M43" s="159"/>
      <c r="N43" s="159"/>
      <c r="O43" s="159">
        <v>0.35</v>
      </c>
      <c r="P43" s="159"/>
      <c r="Q43" s="159">
        <v>0.35</v>
      </c>
      <c r="R43" s="780"/>
      <c r="S43" s="777">
        <f t="shared" si="0"/>
        <v>0.99999999999999989</v>
      </c>
    </row>
    <row r="44" spans="1:21" x14ac:dyDescent="0.3">
      <c r="A44" s="1313"/>
      <c r="B44" s="1467"/>
      <c r="C44" s="1468"/>
      <c r="D44" s="778"/>
      <c r="E44" s="781"/>
      <c r="F44" s="780"/>
      <c r="G44" s="780"/>
      <c r="H44" s="780"/>
      <c r="I44" s="780"/>
      <c r="J44" s="780"/>
      <c r="K44" s="780"/>
      <c r="L44" s="159"/>
      <c r="M44" s="159"/>
      <c r="N44" s="159"/>
      <c r="O44" s="159"/>
      <c r="P44" s="159"/>
      <c r="Q44" s="159"/>
      <c r="R44" s="780"/>
      <c r="S44" s="777">
        <f t="shared" si="0"/>
        <v>0</v>
      </c>
    </row>
    <row r="45" spans="1:21" x14ac:dyDescent="0.3">
      <c r="A45" s="2110"/>
      <c r="B45" s="2111"/>
      <c r="C45" s="2112"/>
      <c r="D45" s="778"/>
      <c r="E45" s="781"/>
      <c r="F45" s="780"/>
      <c r="G45" s="780"/>
      <c r="H45" s="780"/>
      <c r="I45" s="780"/>
      <c r="J45" s="780"/>
      <c r="K45" s="780"/>
      <c r="L45" s="780"/>
      <c r="M45" s="780"/>
      <c r="N45" s="780"/>
      <c r="O45" s="780"/>
      <c r="P45" s="780"/>
      <c r="Q45" s="780"/>
      <c r="R45" s="780"/>
      <c r="S45" s="777">
        <f t="shared" si="0"/>
        <v>0</v>
      </c>
    </row>
    <row r="46" spans="1:21" x14ac:dyDescent="0.3">
      <c r="A46" s="2099"/>
      <c r="B46" s="2099"/>
      <c r="C46" s="2099"/>
      <c r="D46" s="778"/>
      <c r="E46" s="781"/>
      <c r="F46" s="780"/>
      <c r="G46" s="780"/>
      <c r="H46" s="780"/>
      <c r="I46" s="780"/>
      <c r="J46" s="780"/>
      <c r="K46" s="780"/>
      <c r="L46" s="780"/>
      <c r="M46" s="780"/>
      <c r="N46" s="780"/>
      <c r="O46" s="780"/>
      <c r="P46" s="780"/>
      <c r="Q46" s="780"/>
      <c r="R46" s="780"/>
      <c r="S46" s="777">
        <f t="shared" si="0"/>
        <v>0</v>
      </c>
    </row>
    <row r="47" spans="1:21" x14ac:dyDescent="0.3">
      <c r="A47" s="2099"/>
      <c r="B47" s="2099"/>
      <c r="C47" s="2099"/>
      <c r="D47" s="778"/>
      <c r="E47" s="474"/>
      <c r="F47" s="680"/>
      <c r="G47" s="680"/>
      <c r="H47" s="680"/>
      <c r="I47" s="680"/>
      <c r="J47" s="680"/>
      <c r="K47" s="680"/>
      <c r="L47" s="680"/>
      <c r="M47" s="680"/>
      <c r="N47" s="680"/>
      <c r="O47" s="680"/>
      <c r="P47" s="680"/>
      <c r="Q47" s="680"/>
      <c r="R47" s="680"/>
      <c r="S47" s="777">
        <f t="shared" si="0"/>
        <v>0</v>
      </c>
    </row>
    <row r="48" spans="1:21" x14ac:dyDescent="0.3">
      <c r="A48" s="1359" t="s">
        <v>111</v>
      </c>
      <c r="B48" s="1359"/>
      <c r="C48" s="1359"/>
      <c r="D48" s="129"/>
      <c r="E48" s="129"/>
      <c r="F48" s="130">
        <f>SUM(F39:F47)</f>
        <v>1</v>
      </c>
      <c r="G48" s="130">
        <f t="shared" ref="G48:R48" si="1">(G40*$F$40)+(G41*$F$41)+(G42*$F$42)+(G43*$F$43)+(G44*$F$44)+(G45*$F$45)+(G46*$F$46)+(G47*$F$47)</f>
        <v>0.25</v>
      </c>
      <c r="H48" s="130">
        <f t="shared" si="1"/>
        <v>0.39999999999999997</v>
      </c>
      <c r="I48" s="130">
        <f t="shared" si="1"/>
        <v>0.15000000000000002</v>
      </c>
      <c r="J48" s="130">
        <f t="shared" si="1"/>
        <v>0</v>
      </c>
      <c r="K48" s="130">
        <f t="shared" si="1"/>
        <v>0</v>
      </c>
      <c r="L48" s="130">
        <f t="shared" si="1"/>
        <v>0.06</v>
      </c>
      <c r="M48" s="130">
        <f t="shared" si="1"/>
        <v>0</v>
      </c>
      <c r="N48" s="130">
        <f t="shared" si="1"/>
        <v>0</v>
      </c>
      <c r="O48" s="130">
        <f t="shared" si="1"/>
        <v>6.9999999999999993E-2</v>
      </c>
      <c r="P48" s="130">
        <f t="shared" si="1"/>
        <v>0</v>
      </c>
      <c r="Q48" s="130">
        <f t="shared" si="1"/>
        <v>6.9999999999999993E-2</v>
      </c>
      <c r="R48" s="130">
        <f t="shared" si="1"/>
        <v>0</v>
      </c>
      <c r="S48" s="130">
        <f t="shared" si="0"/>
        <v>0.99999999999999978</v>
      </c>
    </row>
    <row r="49" spans="1:19" x14ac:dyDescent="0.3">
      <c r="A49" s="1359" t="s">
        <v>118</v>
      </c>
      <c r="B49" s="1359"/>
      <c r="C49" s="1359"/>
      <c r="D49" s="129"/>
      <c r="E49" s="129"/>
      <c r="F49" s="130">
        <f>SUM(F39:F47)</f>
        <v>1</v>
      </c>
      <c r="G49" s="130">
        <f>G48</f>
        <v>0.25</v>
      </c>
      <c r="H49" s="130">
        <f t="shared" ref="H49:R49" si="2">G49+H48</f>
        <v>0.64999999999999991</v>
      </c>
      <c r="I49" s="130">
        <f t="shared" si="2"/>
        <v>0.79999999999999993</v>
      </c>
      <c r="J49" s="130">
        <f t="shared" si="2"/>
        <v>0.79999999999999993</v>
      </c>
      <c r="K49" s="130">
        <f t="shared" si="2"/>
        <v>0.79999999999999993</v>
      </c>
      <c r="L49" s="130">
        <f t="shared" si="2"/>
        <v>0.85999999999999988</v>
      </c>
      <c r="M49" s="130">
        <f t="shared" si="2"/>
        <v>0.85999999999999988</v>
      </c>
      <c r="N49" s="130">
        <f t="shared" si="2"/>
        <v>0.85999999999999988</v>
      </c>
      <c r="O49" s="130">
        <f t="shared" si="2"/>
        <v>0.92999999999999983</v>
      </c>
      <c r="P49" s="130">
        <f t="shared" si="2"/>
        <v>0.92999999999999983</v>
      </c>
      <c r="Q49" s="130">
        <f t="shared" si="2"/>
        <v>0.99999999999999978</v>
      </c>
      <c r="R49" s="130">
        <f t="shared" si="2"/>
        <v>0.99999999999999978</v>
      </c>
      <c r="S49" s="130"/>
    </row>
    <row r="50" spans="1:19" x14ac:dyDescent="0.3">
      <c r="A50" s="1303"/>
      <c r="B50" s="1278"/>
      <c r="C50" s="1278"/>
      <c r="S50" s="131"/>
    </row>
    <row r="51" spans="1:19" ht="18" x14ac:dyDescent="0.35">
      <c r="A51" s="1304" t="s">
        <v>120</v>
      </c>
      <c r="B51" s="1305"/>
      <c r="S51" s="131"/>
    </row>
    <row r="52" spans="1:19" ht="31.2" x14ac:dyDescent="0.3">
      <c r="A52" s="1306" t="s">
        <v>121</v>
      </c>
      <c r="B52" s="1307"/>
      <c r="C52" s="120" t="s">
        <v>122</v>
      </c>
      <c r="D52" s="1279" t="s">
        <v>123</v>
      </c>
      <c r="E52" s="1280"/>
      <c r="F52" s="1279" t="s">
        <v>124</v>
      </c>
      <c r="G52" s="1280"/>
      <c r="H52" s="1281" t="s">
        <v>125</v>
      </c>
      <c r="I52" s="1282"/>
      <c r="J52" s="1282"/>
      <c r="K52" s="1282"/>
      <c r="L52" s="1282"/>
      <c r="M52" s="1282"/>
      <c r="N52" s="1282"/>
      <c r="O52" s="1282"/>
      <c r="P52" s="1282"/>
      <c r="Q52" s="1282"/>
      <c r="R52" s="1282"/>
      <c r="S52" s="1283"/>
    </row>
    <row r="53" spans="1:19" ht="46.8" x14ac:dyDescent="0.3">
      <c r="A53" s="794" t="s">
        <v>1081</v>
      </c>
      <c r="B53" s="784"/>
      <c r="C53" s="795" t="s">
        <v>1082</v>
      </c>
      <c r="D53" s="1293"/>
      <c r="E53" s="1294"/>
      <c r="F53" s="1293"/>
      <c r="G53" s="1294"/>
      <c r="H53" s="1295"/>
      <c r="I53" s="1296"/>
      <c r="J53" s="1296"/>
      <c r="K53" s="1296"/>
      <c r="L53" s="1296"/>
      <c r="M53" s="1296"/>
      <c r="N53" s="1296"/>
      <c r="O53" s="1296"/>
      <c r="P53" s="1296"/>
      <c r="Q53" s="1296"/>
      <c r="R53" s="1296"/>
      <c r="S53" s="1297"/>
    </row>
    <row r="54" spans="1:19" x14ac:dyDescent="0.3">
      <c r="A54" s="1303"/>
      <c r="B54" s="2097"/>
      <c r="C54" s="118"/>
      <c r="D54" s="1293" t="s">
        <v>623</v>
      </c>
      <c r="E54" s="1294"/>
      <c r="F54" s="1293" t="s">
        <v>623</v>
      </c>
      <c r="G54" s="1294"/>
      <c r="H54" s="1293" t="s">
        <v>623</v>
      </c>
      <c r="I54" s="1298"/>
      <c r="J54" s="1298"/>
      <c r="K54" s="1298"/>
      <c r="L54" s="1298"/>
      <c r="M54" s="1298"/>
      <c r="N54" s="1298"/>
      <c r="O54" s="1298"/>
      <c r="P54" s="1298"/>
      <c r="Q54" s="1298"/>
      <c r="R54" s="1298"/>
      <c r="S54" s="1294"/>
    </row>
    <row r="55" spans="1:19" x14ac:dyDescent="0.3">
      <c r="A55" s="1303"/>
      <c r="B55" s="2097"/>
      <c r="C55" s="118"/>
      <c r="D55" s="1293"/>
      <c r="E55" s="1294"/>
      <c r="F55" s="1293"/>
      <c r="G55" s="1294"/>
      <c r="H55" s="1293"/>
      <c r="I55" s="1298"/>
      <c r="J55" s="1298"/>
      <c r="K55" s="1298"/>
      <c r="L55" s="1298"/>
      <c r="M55" s="1298"/>
      <c r="N55" s="1298"/>
      <c r="O55" s="1298"/>
      <c r="P55" s="1298"/>
      <c r="Q55" s="1298"/>
      <c r="R55" s="1298"/>
      <c r="S55" s="1294"/>
    </row>
    <row r="56" spans="1:19" x14ac:dyDescent="0.3">
      <c r="A56" s="1303"/>
      <c r="B56" s="2097"/>
      <c r="C56" s="118"/>
      <c r="D56" s="1293"/>
      <c r="E56" s="1294"/>
      <c r="F56" s="1293"/>
      <c r="G56" s="1294"/>
      <c r="H56" s="1293"/>
      <c r="I56" s="1298"/>
      <c r="J56" s="1298"/>
      <c r="K56" s="1298"/>
      <c r="L56" s="1298"/>
      <c r="M56" s="1298"/>
      <c r="N56" s="1298"/>
      <c r="O56" s="1298"/>
      <c r="P56" s="1298"/>
      <c r="Q56" s="1298"/>
      <c r="R56" s="1298"/>
      <c r="S56" s="1294"/>
    </row>
    <row r="57" spans="1:19" x14ac:dyDescent="0.3">
      <c r="A57" s="1303"/>
      <c r="B57" s="2097"/>
      <c r="C57" s="118"/>
      <c r="D57" s="1293"/>
      <c r="E57" s="1294"/>
      <c r="F57" s="1293"/>
      <c r="G57" s="1294"/>
      <c r="H57" s="1293"/>
      <c r="I57" s="1298"/>
      <c r="J57" s="1298"/>
      <c r="K57" s="1298"/>
      <c r="L57" s="1298"/>
      <c r="M57" s="1298"/>
      <c r="N57" s="1298"/>
      <c r="O57" s="1298"/>
      <c r="P57" s="1298"/>
      <c r="Q57" s="1298"/>
      <c r="R57" s="1298"/>
      <c r="S57" s="1294"/>
    </row>
    <row r="58" spans="1:19" x14ac:dyDescent="0.3">
      <c r="A58" s="1338"/>
      <c r="B58" s="2098"/>
      <c r="C58" s="119"/>
      <c r="D58" s="1299"/>
      <c r="E58" s="1300"/>
      <c r="F58" s="1299"/>
      <c r="G58" s="1300"/>
      <c r="H58" s="1299"/>
      <c r="I58" s="1301"/>
      <c r="J58" s="1301"/>
      <c r="K58" s="1301"/>
      <c r="L58" s="1301"/>
      <c r="M58" s="1301"/>
      <c r="N58" s="1301"/>
      <c r="O58" s="1301"/>
      <c r="P58" s="1301"/>
      <c r="Q58" s="1301"/>
      <c r="R58" s="1301"/>
      <c r="S58" s="1300"/>
    </row>
    <row r="59" spans="1:19" x14ac:dyDescent="0.3">
      <c r="A59" s="1278"/>
      <c r="B59" s="1278"/>
      <c r="C59" s="1278"/>
    </row>
    <row r="60" spans="1:19" x14ac:dyDescent="0.3">
      <c r="A60" s="1278"/>
      <c r="B60" s="1278"/>
      <c r="C60" s="1278"/>
    </row>
    <row r="61" spans="1:19" x14ac:dyDescent="0.3">
      <c r="A61" s="1278"/>
      <c r="B61" s="1278"/>
      <c r="C61" s="1278"/>
    </row>
    <row r="62" spans="1:19" x14ac:dyDescent="0.3">
      <c r="A62" s="1278"/>
      <c r="B62" s="1278"/>
      <c r="C62" s="1278"/>
    </row>
    <row r="63" spans="1:19" x14ac:dyDescent="0.3">
      <c r="A63" s="1278"/>
      <c r="B63" s="1278"/>
      <c r="C63" s="1278"/>
    </row>
    <row r="64" spans="1:19" x14ac:dyDescent="0.3">
      <c r="A64" s="1278"/>
      <c r="B64" s="1278"/>
      <c r="C64" s="1278"/>
    </row>
    <row r="65" spans="1:3" x14ac:dyDescent="0.3">
      <c r="A65" s="1278"/>
      <c r="B65" s="1278"/>
      <c r="C65" s="1278"/>
    </row>
    <row r="66" spans="1:3" x14ac:dyDescent="0.3">
      <c r="A66" s="1278"/>
      <c r="B66" s="1278"/>
      <c r="C66" s="1278"/>
    </row>
    <row r="67" spans="1:3" x14ac:dyDescent="0.3">
      <c r="A67" s="1278"/>
      <c r="B67" s="1278"/>
      <c r="C67" s="1278"/>
    </row>
    <row r="68" spans="1:3" x14ac:dyDescent="0.3">
      <c r="A68" s="1278"/>
      <c r="B68" s="1278"/>
      <c r="C68" s="1278"/>
    </row>
  </sheetData>
  <mergeCells count="148">
    <mergeCell ref="A67:C67"/>
    <mergeCell ref="A68:C68"/>
    <mergeCell ref="A61:C61"/>
    <mergeCell ref="A62:C62"/>
    <mergeCell ref="A63:C63"/>
    <mergeCell ref="A64:C64"/>
    <mergeCell ref="A65:C65"/>
    <mergeCell ref="A66:C66"/>
    <mergeCell ref="A58:B58"/>
    <mergeCell ref="D58:E58"/>
    <mergeCell ref="F58:G58"/>
    <mergeCell ref="H58:S58"/>
    <mergeCell ref="A59:C59"/>
    <mergeCell ref="A60:C60"/>
    <mergeCell ref="A56:B56"/>
    <mergeCell ref="D56:E56"/>
    <mergeCell ref="F56:G56"/>
    <mergeCell ref="H56:S56"/>
    <mergeCell ref="A57:B57"/>
    <mergeCell ref="D57:E57"/>
    <mergeCell ref="F57:G57"/>
    <mergeCell ref="H57:S57"/>
    <mergeCell ref="A54:B54"/>
    <mergeCell ref="D54:E54"/>
    <mergeCell ref="F54:G54"/>
    <mergeCell ref="H54:S54"/>
    <mergeCell ref="A55:B55"/>
    <mergeCell ref="D55:E55"/>
    <mergeCell ref="F55:G55"/>
    <mergeCell ref="H55:S55"/>
    <mergeCell ref="A51:B51"/>
    <mergeCell ref="A52:B52"/>
    <mergeCell ref="D52:E52"/>
    <mergeCell ref="F52:G52"/>
    <mergeCell ref="H52:S52"/>
    <mergeCell ref="D53:E53"/>
    <mergeCell ref="F53:G53"/>
    <mergeCell ref="H53:S53"/>
    <mergeCell ref="A45:C45"/>
    <mergeCell ref="A46:C46"/>
    <mergeCell ref="A47:C47"/>
    <mergeCell ref="A48:C48"/>
    <mergeCell ref="A49:C49"/>
    <mergeCell ref="A50:C50"/>
    <mergeCell ref="A39:C39"/>
    <mergeCell ref="A40:C40"/>
    <mergeCell ref="A41:C41"/>
    <mergeCell ref="A42:C42"/>
    <mergeCell ref="A43:C43"/>
    <mergeCell ref="A44:C44"/>
    <mergeCell ref="A36:B36"/>
    <mergeCell ref="A37:C38"/>
    <mergeCell ref="D37:D38"/>
    <mergeCell ref="E37:E38"/>
    <mergeCell ref="F37:F38"/>
    <mergeCell ref="G37:S37"/>
    <mergeCell ref="O31:S31"/>
    <mergeCell ref="A32:B32"/>
    <mergeCell ref="A33:B34"/>
    <mergeCell ref="C33:E33"/>
    <mergeCell ref="F33:G34"/>
    <mergeCell ref="H33:S33"/>
    <mergeCell ref="C34:E34"/>
    <mergeCell ref="H34:S34"/>
    <mergeCell ref="A29:B31"/>
    <mergeCell ref="C29:D29"/>
    <mergeCell ref="E29:F29"/>
    <mergeCell ref="G29:J31"/>
    <mergeCell ref="K29:N29"/>
    <mergeCell ref="O29:S29"/>
    <mergeCell ref="C30:D30"/>
    <mergeCell ref="K30:N30"/>
    <mergeCell ref="O30:S30"/>
    <mergeCell ref="K31:N31"/>
    <mergeCell ref="A28:B28"/>
    <mergeCell ref="C28:D28"/>
    <mergeCell ref="E28:F28"/>
    <mergeCell ref="G28:J28"/>
    <mergeCell ref="K28:N28"/>
    <mergeCell ref="O28:S28"/>
    <mergeCell ref="C25:D25"/>
    <mergeCell ref="E25:F25"/>
    <mergeCell ref="K25:N25"/>
    <mergeCell ref="O25:S25"/>
    <mergeCell ref="C26:D26"/>
    <mergeCell ref="K26:N26"/>
    <mergeCell ref="O26:S26"/>
    <mergeCell ref="A23:B26"/>
    <mergeCell ref="C23:D23"/>
    <mergeCell ref="E23:F23"/>
    <mergeCell ref="G23:J26"/>
    <mergeCell ref="K23:N23"/>
    <mergeCell ref="O23:S23"/>
    <mergeCell ref="C24:D24"/>
    <mergeCell ref="E24:F24"/>
    <mergeCell ref="K24:N24"/>
    <mergeCell ref="O24:S24"/>
    <mergeCell ref="A20:F20"/>
    <mergeCell ref="G20:J20"/>
    <mergeCell ref="K20:N20"/>
    <mergeCell ref="O20:S20"/>
    <mergeCell ref="A22:B22"/>
    <mergeCell ref="C22:D22"/>
    <mergeCell ref="E22:F22"/>
    <mergeCell ref="G22:J22"/>
    <mergeCell ref="K22:N22"/>
    <mergeCell ref="O22:S22"/>
    <mergeCell ref="A18:F18"/>
    <mergeCell ref="G18:J18"/>
    <mergeCell ref="K18:N18"/>
    <mergeCell ref="O18:S18"/>
    <mergeCell ref="A19:F19"/>
    <mergeCell ref="G19:J19"/>
    <mergeCell ref="K19:N19"/>
    <mergeCell ref="O19:S19"/>
    <mergeCell ref="B15:F15"/>
    <mergeCell ref="J15:S15"/>
    <mergeCell ref="G16:J16"/>
    <mergeCell ref="K16:N16"/>
    <mergeCell ref="O16:S16"/>
    <mergeCell ref="A17:F17"/>
    <mergeCell ref="G17:J17"/>
    <mergeCell ref="K17:N17"/>
    <mergeCell ref="O17:S17"/>
    <mergeCell ref="C10:S10"/>
    <mergeCell ref="A11:A12"/>
    <mergeCell ref="B11:S11"/>
    <mergeCell ref="B12:S12"/>
    <mergeCell ref="A13:A15"/>
    <mergeCell ref="B13:F13"/>
    <mergeCell ref="G13:I15"/>
    <mergeCell ref="J13:S13"/>
    <mergeCell ref="B14:F14"/>
    <mergeCell ref="J14:S14"/>
    <mergeCell ref="B5:S5"/>
    <mergeCell ref="B6:S6"/>
    <mergeCell ref="A7:A9"/>
    <mergeCell ref="C7:S7"/>
    <mergeCell ref="C8:S8"/>
    <mergeCell ref="C9:S9"/>
    <mergeCell ref="B1:S1"/>
    <mergeCell ref="B2:S2"/>
    <mergeCell ref="B3:E3"/>
    <mergeCell ref="F3:G3"/>
    <mergeCell ref="H3:S3"/>
    <mergeCell ref="B4:E4"/>
    <mergeCell ref="F4:G4"/>
    <mergeCell ref="H4:S4"/>
  </mergeCells>
  <dataValidations count="2">
    <dataValidation type="list" allowBlank="1" showInputMessage="1" showErrorMessage="1" sqref="C7:C9">
      <formula1>INDIRECT($B$6)</formula1>
    </dataValidation>
    <dataValidation type="list" allowBlank="1" showInputMessage="1" showErrorMessage="1" sqref="H4">
      <formula1>INDIRECT($B$4)</formula1>
    </dataValidation>
  </dataValidations>
  <printOptions horizontalCentered="1"/>
  <pageMargins left="0" right="0" top="0.74803149606299213" bottom="0.74803149606299213" header="0.31496062992125984" footer="0.31496062992125984"/>
  <pageSetup paperSize="9" scale="65" fitToHeight="0" orientation="portrait" horizontalDpi="1200" verticalDpi="1200" r:id="rId1"/>
  <headerFooter>
    <oddHeader>&amp;C&amp;"TH SarabunPSK,ธรรมดา"&amp;12แผนวิสาหกิจระยะ 5 ปี ปีบัญชี 2567-2571 (ทบทวนครั้งที่ 1) และแผนปฏิบัติการ ธ.ก.ส. ปีบัญชี 2568</oddHeader>
    <oddFooter>&amp;L&amp;"TH SarabunPSK,ธรรมดา"&amp;12เอกสารใช้เฉพาะภายใน ธ.ก.ส. เท่านั้น&amp;C&amp;"TH SarabunPSK,ธรรมดา"&amp;12&amp;A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showGridLines="0" zoomScaleNormal="100" zoomScaleSheetLayoutView="100" workbookViewId="0"/>
  </sheetViews>
  <sheetFormatPr defaultColWidth="8.59765625" defaultRowHeight="18" customHeight="1" x14ac:dyDescent="0.3"/>
  <cols>
    <col min="1" max="1" width="20.59765625" style="74" customWidth="1"/>
    <col min="2" max="2" width="3.09765625" style="74" customWidth="1"/>
    <col min="3" max="3" width="22.09765625" style="74" customWidth="1"/>
    <col min="4" max="4" width="19.59765625" style="74" customWidth="1"/>
    <col min="5" max="5" width="11.09765625" style="74" customWidth="1"/>
    <col min="6" max="6" width="8.59765625" style="74" customWidth="1"/>
    <col min="7" max="18" width="4.09765625" style="74" customWidth="1"/>
    <col min="19" max="19" width="5.5" style="74" customWidth="1"/>
    <col min="20" max="16384" width="8.59765625" style="74"/>
  </cols>
  <sheetData>
    <row r="1" spans="1:20" ht="18" customHeight="1" x14ac:dyDescent="0.3">
      <c r="A1" s="283" t="s">
        <v>351</v>
      </c>
      <c r="B1" s="2120" t="s">
        <v>1083</v>
      </c>
      <c r="C1" s="2120"/>
      <c r="D1" s="2120"/>
      <c r="E1" s="2120"/>
      <c r="F1" s="2120"/>
      <c r="G1" s="2120"/>
      <c r="H1" s="2120"/>
      <c r="I1" s="2120"/>
      <c r="J1" s="2120"/>
      <c r="K1" s="2120"/>
      <c r="L1" s="2120"/>
      <c r="M1" s="2120"/>
      <c r="N1" s="2120"/>
      <c r="O1" s="2120"/>
      <c r="P1" s="2120"/>
      <c r="Q1" s="2120"/>
      <c r="R1" s="2120"/>
      <c r="S1" s="2120"/>
    </row>
    <row r="2" spans="1:20" ht="18" customHeight="1" x14ac:dyDescent="0.3">
      <c r="A2" s="281" t="s">
        <v>61</v>
      </c>
      <c r="B2" s="2121" t="s">
        <v>62</v>
      </c>
      <c r="C2" s="2122"/>
      <c r="D2" s="2122"/>
      <c r="E2" s="2122"/>
      <c r="F2" s="2122"/>
      <c r="G2" s="2122"/>
      <c r="H2" s="2122"/>
      <c r="I2" s="2122"/>
      <c r="J2" s="2122"/>
      <c r="K2" s="2122"/>
      <c r="L2" s="2122"/>
      <c r="M2" s="2122"/>
      <c r="N2" s="2122"/>
      <c r="O2" s="2122"/>
      <c r="P2" s="2122"/>
      <c r="Q2" s="2122"/>
      <c r="R2" s="2122"/>
      <c r="S2" s="2123"/>
    </row>
    <row r="3" spans="1:20" ht="18" customHeight="1" x14ac:dyDescent="0.3">
      <c r="A3" s="282" t="s">
        <v>63</v>
      </c>
      <c r="B3" s="2124" t="s">
        <v>1084</v>
      </c>
      <c r="C3" s="2124"/>
      <c r="D3" s="2124"/>
      <c r="E3" s="2124"/>
      <c r="F3" s="2125" t="s">
        <v>65</v>
      </c>
      <c r="G3" s="2126"/>
      <c r="H3" s="2127" t="s">
        <v>1085</v>
      </c>
      <c r="I3" s="2127"/>
      <c r="J3" s="2127"/>
      <c r="K3" s="2127"/>
      <c r="L3" s="2127"/>
      <c r="M3" s="2127"/>
      <c r="N3" s="2127"/>
      <c r="O3" s="2127"/>
      <c r="P3" s="2127"/>
      <c r="Q3" s="2127"/>
      <c r="R3" s="2127"/>
      <c r="S3" s="2126"/>
    </row>
    <row r="4" spans="1:20" ht="18" customHeight="1" x14ac:dyDescent="0.3">
      <c r="A4" s="148" t="s">
        <v>1086</v>
      </c>
      <c r="B4" s="979" t="s">
        <v>1087</v>
      </c>
      <c r="C4" s="979"/>
      <c r="D4" s="979"/>
      <c r="E4" s="979"/>
      <c r="F4" s="2128" t="s">
        <v>67</v>
      </c>
      <c r="G4" s="2129"/>
      <c r="H4" s="2130" t="s">
        <v>1088</v>
      </c>
      <c r="I4" s="2130"/>
      <c r="J4" s="2130"/>
      <c r="K4" s="2130"/>
      <c r="L4" s="2130"/>
      <c r="M4" s="2130"/>
      <c r="N4" s="2130"/>
      <c r="O4" s="2130"/>
      <c r="P4" s="2130"/>
      <c r="Q4" s="2130"/>
      <c r="R4" s="2130"/>
      <c r="S4" s="2129"/>
    </row>
    <row r="5" spans="1:20" ht="18" customHeight="1" x14ac:dyDescent="0.3">
      <c r="A5" s="148"/>
      <c r="B5" s="2131"/>
      <c r="C5" s="2132"/>
      <c r="D5" s="2132"/>
      <c r="E5" s="2132"/>
      <c r="F5" s="694"/>
      <c r="G5" s="696"/>
      <c r="H5" s="2128" t="s">
        <v>1089</v>
      </c>
      <c r="I5" s="2130"/>
      <c r="J5" s="2130"/>
      <c r="K5" s="2130"/>
      <c r="L5" s="2130"/>
      <c r="M5" s="2130"/>
      <c r="N5" s="2130"/>
      <c r="O5" s="2130"/>
      <c r="P5" s="2130"/>
      <c r="Q5" s="2130"/>
      <c r="R5" s="2130"/>
      <c r="S5" s="2129"/>
    </row>
    <row r="6" spans="1:20" ht="18" customHeight="1" x14ac:dyDescent="0.3">
      <c r="A6" s="148"/>
      <c r="B6" s="709"/>
      <c r="C6" s="710"/>
      <c r="D6" s="710"/>
      <c r="E6" s="710"/>
      <c r="F6" s="694"/>
      <c r="G6" s="696"/>
      <c r="H6" s="2128" t="s">
        <v>1090</v>
      </c>
      <c r="I6" s="2130"/>
      <c r="J6" s="2130"/>
      <c r="K6" s="2130"/>
      <c r="L6" s="2130"/>
      <c r="M6" s="2130"/>
      <c r="N6" s="2130"/>
      <c r="O6" s="2130"/>
      <c r="P6" s="2130"/>
      <c r="Q6" s="2130"/>
      <c r="R6" s="2130"/>
      <c r="S6" s="2129"/>
    </row>
    <row r="7" spans="1:20" ht="18" customHeight="1" x14ac:dyDescent="0.3">
      <c r="A7" s="282" t="s">
        <v>69</v>
      </c>
      <c r="B7" s="973" t="s">
        <v>1091</v>
      </c>
      <c r="C7" s="973"/>
      <c r="D7" s="973"/>
      <c r="E7" s="973"/>
      <c r="F7" s="973"/>
      <c r="G7" s="973"/>
      <c r="H7" s="973"/>
      <c r="I7" s="973"/>
      <c r="J7" s="973"/>
      <c r="K7" s="973"/>
      <c r="L7" s="973"/>
      <c r="M7" s="973"/>
      <c r="N7" s="973"/>
      <c r="O7" s="973"/>
      <c r="P7" s="973"/>
      <c r="Q7" s="973"/>
      <c r="R7" s="973"/>
      <c r="S7" s="2114"/>
    </row>
    <row r="8" spans="1:20" ht="18" customHeight="1" x14ac:dyDescent="0.3">
      <c r="A8" s="282" t="s">
        <v>70</v>
      </c>
      <c r="B8" s="2115" t="s">
        <v>1092</v>
      </c>
      <c r="C8" s="2116"/>
      <c r="D8" s="2116"/>
      <c r="E8" s="2116"/>
      <c r="F8" s="2116"/>
      <c r="G8" s="2116"/>
      <c r="H8" s="2116"/>
      <c r="I8" s="2116"/>
      <c r="J8" s="2116"/>
      <c r="K8" s="2116"/>
      <c r="L8" s="2116"/>
      <c r="M8" s="2116"/>
      <c r="N8" s="2116"/>
      <c r="O8" s="2116"/>
      <c r="P8" s="2116"/>
      <c r="Q8" s="2116"/>
      <c r="R8" s="2116"/>
      <c r="S8" s="2117"/>
    </row>
    <row r="9" spans="1:20" ht="18" customHeight="1" x14ac:dyDescent="0.3">
      <c r="A9" s="198" t="s">
        <v>71</v>
      </c>
      <c r="B9" s="370"/>
      <c r="C9" s="2118" t="s">
        <v>1093</v>
      </c>
      <c r="D9" s="2118"/>
      <c r="E9" s="2118"/>
      <c r="F9" s="2118"/>
      <c r="G9" s="2118"/>
      <c r="H9" s="2118"/>
      <c r="I9" s="2118"/>
      <c r="J9" s="2118"/>
      <c r="K9" s="2118"/>
      <c r="L9" s="2118"/>
      <c r="M9" s="2118"/>
      <c r="N9" s="2118"/>
      <c r="O9" s="2118"/>
      <c r="P9" s="2118"/>
      <c r="Q9" s="2118"/>
      <c r="R9" s="2118"/>
      <c r="S9" s="2119"/>
    </row>
    <row r="10" spans="1:20" ht="18" customHeight="1" x14ac:dyDescent="0.3">
      <c r="A10" s="199" t="s">
        <v>72</v>
      </c>
      <c r="B10" s="156"/>
      <c r="C10" s="2133"/>
      <c r="D10" s="2133"/>
      <c r="E10" s="2133"/>
      <c r="F10" s="2133"/>
      <c r="G10" s="2133"/>
      <c r="H10" s="2133"/>
      <c r="I10" s="2133"/>
      <c r="J10" s="2133"/>
      <c r="K10" s="2133"/>
      <c r="L10" s="2133"/>
      <c r="M10" s="2133"/>
      <c r="N10" s="2133"/>
      <c r="O10" s="2133"/>
      <c r="P10" s="2133"/>
      <c r="Q10" s="2133"/>
      <c r="R10" s="2133"/>
      <c r="S10" s="2134"/>
    </row>
    <row r="11" spans="1:20" ht="18" customHeight="1" x14ac:dyDescent="0.3">
      <c r="A11" s="1377" t="s">
        <v>73</v>
      </c>
      <c r="B11" s="2135" t="s">
        <v>1094</v>
      </c>
      <c r="C11" s="2136"/>
      <c r="D11" s="2136"/>
      <c r="E11" s="2136"/>
      <c r="F11" s="2136"/>
      <c r="G11" s="2136"/>
      <c r="H11" s="2136"/>
      <c r="I11" s="2136"/>
      <c r="J11" s="2136"/>
      <c r="K11" s="2136"/>
      <c r="L11" s="2136"/>
      <c r="M11" s="2136"/>
      <c r="N11" s="2136"/>
      <c r="O11" s="2136"/>
      <c r="P11" s="2136"/>
      <c r="Q11" s="2136"/>
      <c r="R11" s="2136"/>
      <c r="S11" s="2137"/>
      <c r="T11" s="74" t="s">
        <v>137</v>
      </c>
    </row>
    <row r="12" spans="1:20" ht="18" customHeight="1" x14ac:dyDescent="0.3">
      <c r="A12" s="1377"/>
      <c r="B12" s="1116" t="s">
        <v>1095</v>
      </c>
      <c r="C12" s="1117"/>
      <c r="D12" s="1117"/>
      <c r="E12" s="1117"/>
      <c r="F12" s="1117"/>
      <c r="G12" s="1102"/>
      <c r="H12" s="1102"/>
      <c r="I12" s="1102"/>
      <c r="J12" s="1117"/>
      <c r="K12" s="1117"/>
      <c r="L12" s="1117"/>
      <c r="M12" s="1117"/>
      <c r="N12" s="1117"/>
      <c r="O12" s="1117"/>
      <c r="P12" s="1117"/>
      <c r="Q12" s="1117"/>
      <c r="R12" s="1117"/>
      <c r="S12" s="1189"/>
    </row>
    <row r="13" spans="1:20" ht="18" customHeight="1" x14ac:dyDescent="0.3">
      <c r="A13" s="1377" t="s">
        <v>74</v>
      </c>
      <c r="B13" s="2135" t="s">
        <v>1096</v>
      </c>
      <c r="C13" s="2136"/>
      <c r="D13" s="2136"/>
      <c r="E13" s="2136"/>
      <c r="F13" s="2137"/>
      <c r="G13" s="1226" t="s">
        <v>364</v>
      </c>
      <c r="H13" s="1225"/>
      <c r="I13" s="1234"/>
      <c r="J13" s="2139" t="s">
        <v>1097</v>
      </c>
      <c r="K13" s="2139"/>
      <c r="L13" s="2139"/>
      <c r="M13" s="2139"/>
      <c r="N13" s="2139"/>
      <c r="O13" s="2139"/>
      <c r="P13" s="2139"/>
      <c r="Q13" s="2139"/>
      <c r="R13" s="2139"/>
      <c r="S13" s="2140"/>
    </row>
    <row r="14" spans="1:20" ht="18" customHeight="1" x14ac:dyDescent="0.3">
      <c r="A14" s="1377"/>
      <c r="B14" s="1116" t="s">
        <v>1098</v>
      </c>
      <c r="C14" s="1117"/>
      <c r="D14" s="1117"/>
      <c r="E14" s="1117"/>
      <c r="F14" s="1189"/>
      <c r="G14" s="1128"/>
      <c r="H14" s="1129"/>
      <c r="I14" s="2138"/>
      <c r="J14" s="2141" t="s">
        <v>1099</v>
      </c>
      <c r="K14" s="2141"/>
      <c r="L14" s="2141"/>
      <c r="M14" s="2141"/>
      <c r="N14" s="2141"/>
      <c r="O14" s="2141"/>
      <c r="P14" s="2141"/>
      <c r="Q14" s="2141"/>
      <c r="R14" s="2141"/>
      <c r="S14" s="2142"/>
    </row>
    <row r="15" spans="1:20" ht="18" customHeight="1" x14ac:dyDescent="0.3">
      <c r="A15" s="137" t="s">
        <v>76</v>
      </c>
      <c r="B15" s="707"/>
      <c r="C15" s="200"/>
      <c r="D15" s="306"/>
      <c r="E15" s="306"/>
      <c r="F15" s="313"/>
      <c r="G15" s="2149" t="s">
        <v>77</v>
      </c>
      <c r="H15" s="1185"/>
      <c r="I15" s="1185"/>
      <c r="J15" s="2150"/>
      <c r="K15" s="2150" t="s">
        <v>78</v>
      </c>
      <c r="L15" s="2150"/>
      <c r="M15" s="2150"/>
      <c r="N15" s="2150"/>
      <c r="O15" s="2150" t="s">
        <v>79</v>
      </c>
      <c r="P15" s="2150"/>
      <c r="Q15" s="2150"/>
      <c r="R15" s="2150"/>
      <c r="S15" s="2150"/>
    </row>
    <row r="16" spans="1:20" ht="18" customHeight="1" x14ac:dyDescent="0.3">
      <c r="A16" s="2151" t="s">
        <v>1100</v>
      </c>
      <c r="B16" s="2151"/>
      <c r="C16" s="2151"/>
      <c r="D16" s="2151"/>
      <c r="E16" s="2151"/>
      <c r="F16" s="2151"/>
      <c r="G16" s="2152">
        <v>200000</v>
      </c>
      <c r="H16" s="2152"/>
      <c r="I16" s="2152"/>
      <c r="J16" s="2152"/>
      <c r="K16" s="2153"/>
      <c r="L16" s="2153"/>
      <c r="M16" s="2153"/>
      <c r="N16" s="2153"/>
      <c r="O16" s="2153">
        <f>K16+G16</f>
        <v>200000</v>
      </c>
      <c r="P16" s="2153"/>
      <c r="Q16" s="2153"/>
      <c r="R16" s="2153"/>
      <c r="S16" s="2153"/>
    </row>
    <row r="17" spans="1:19" ht="18" customHeight="1" x14ac:dyDescent="0.3">
      <c r="A17" s="2143" t="s">
        <v>1101</v>
      </c>
      <c r="B17" s="2143"/>
      <c r="C17" s="2143"/>
      <c r="D17" s="2143"/>
      <c r="E17" s="2143"/>
      <c r="F17" s="2143"/>
      <c r="G17" s="2144"/>
      <c r="H17" s="2144"/>
      <c r="I17" s="2144"/>
      <c r="J17" s="2144"/>
      <c r="K17" s="2144"/>
      <c r="L17" s="2144"/>
      <c r="M17" s="2144"/>
      <c r="N17" s="2144"/>
      <c r="O17" s="2145">
        <f>K17+G17</f>
        <v>0</v>
      </c>
      <c r="P17" s="2145"/>
      <c r="Q17" s="2145"/>
      <c r="R17" s="2145"/>
      <c r="S17" s="2145"/>
    </row>
    <row r="18" spans="1:19" ht="18" customHeight="1" x14ac:dyDescent="0.3">
      <c r="A18" s="2146" t="s">
        <v>1102</v>
      </c>
      <c r="B18" s="2146"/>
      <c r="C18" s="2146"/>
      <c r="D18" s="2146"/>
      <c r="E18" s="2146"/>
      <c r="F18" s="2146"/>
      <c r="G18" s="2147"/>
      <c r="H18" s="2147"/>
      <c r="I18" s="2147"/>
      <c r="J18" s="2147"/>
      <c r="K18" s="2147"/>
      <c r="L18" s="2147"/>
      <c r="M18" s="2147"/>
      <c r="N18" s="2147"/>
      <c r="O18" s="2148">
        <f>K18+G18</f>
        <v>0</v>
      </c>
      <c r="P18" s="2148"/>
      <c r="Q18" s="2148"/>
      <c r="R18" s="2148"/>
      <c r="S18" s="2148"/>
    </row>
    <row r="19" spans="1:19" ht="18" customHeight="1" thickBot="1" x14ac:dyDescent="0.35">
      <c r="A19" s="1230" t="s">
        <v>80</v>
      </c>
      <c r="B19" s="1230"/>
      <c r="C19" s="1230"/>
      <c r="D19" s="1230"/>
      <c r="E19" s="1230"/>
      <c r="F19" s="1230"/>
      <c r="G19" s="2154">
        <f>SUM(G16:J18)</f>
        <v>200000</v>
      </c>
      <c r="H19" s="2154"/>
      <c r="I19" s="2154"/>
      <c r="J19" s="2154"/>
      <c r="K19" s="2154">
        <f>SUM(K16:N18)</f>
        <v>0</v>
      </c>
      <c r="L19" s="2154"/>
      <c r="M19" s="2154"/>
      <c r="N19" s="2154"/>
      <c r="O19" s="2155">
        <f>SUM(G19:N19)</f>
        <v>200000</v>
      </c>
      <c r="P19" s="2155"/>
      <c r="Q19" s="2155"/>
      <c r="R19" s="2155"/>
      <c r="S19" s="2155"/>
    </row>
    <row r="20" spans="1:19" ht="18" customHeight="1" thickTop="1" x14ac:dyDescent="0.3">
      <c r="A20" s="124"/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54"/>
    </row>
    <row r="21" spans="1:19" ht="18" customHeight="1" x14ac:dyDescent="0.3">
      <c r="A21" s="1183" t="s">
        <v>81</v>
      </c>
      <c r="B21" s="1183"/>
      <c r="C21" s="1183" t="s">
        <v>82</v>
      </c>
      <c r="D21" s="1183"/>
      <c r="E21" s="1183" t="s">
        <v>83</v>
      </c>
      <c r="F21" s="1183"/>
      <c r="G21" s="2156" t="s">
        <v>81</v>
      </c>
      <c r="H21" s="2156"/>
      <c r="I21" s="2156"/>
      <c r="J21" s="2156"/>
      <c r="K21" s="2149" t="s">
        <v>82</v>
      </c>
      <c r="L21" s="1185"/>
      <c r="M21" s="1185"/>
      <c r="N21" s="1185"/>
      <c r="O21" s="1185" t="s">
        <v>83</v>
      </c>
      <c r="P21" s="1185"/>
      <c r="Q21" s="1185"/>
      <c r="R21" s="1185"/>
      <c r="S21" s="1185"/>
    </row>
    <row r="22" spans="1:19" ht="18" customHeight="1" x14ac:dyDescent="0.3">
      <c r="A22" s="1201" t="s">
        <v>84</v>
      </c>
      <c r="B22" s="1201"/>
      <c r="C22" s="2157" t="s">
        <v>1103</v>
      </c>
      <c r="D22" s="2157"/>
      <c r="E22" s="2157" t="s">
        <v>1104</v>
      </c>
      <c r="F22" s="2158"/>
      <c r="G22" s="2159" t="s">
        <v>85</v>
      </c>
      <c r="H22" s="2160"/>
      <c r="I22" s="2160"/>
      <c r="J22" s="2160"/>
      <c r="K22" s="2163" t="s">
        <v>1105</v>
      </c>
      <c r="L22" s="2164"/>
      <c r="M22" s="2164"/>
      <c r="N22" s="2164"/>
      <c r="O22" s="2157" t="s">
        <v>1106</v>
      </c>
      <c r="P22" s="2157"/>
      <c r="Q22" s="2157"/>
      <c r="R22" s="2157"/>
      <c r="S22" s="2165"/>
    </row>
    <row r="23" spans="1:19" ht="18" customHeight="1" x14ac:dyDescent="0.3">
      <c r="A23" s="1201"/>
      <c r="B23" s="1201"/>
      <c r="C23" s="2166"/>
      <c r="D23" s="2166"/>
      <c r="E23" s="2167" t="s">
        <v>1107</v>
      </c>
      <c r="F23" s="2168"/>
      <c r="G23" s="2161"/>
      <c r="H23" s="2162"/>
      <c r="I23" s="2162"/>
      <c r="J23" s="2162"/>
      <c r="K23" s="2169" t="s">
        <v>1108</v>
      </c>
      <c r="L23" s="2170"/>
      <c r="M23" s="2170"/>
      <c r="N23" s="2170"/>
      <c r="O23" s="2166"/>
      <c r="P23" s="2166"/>
      <c r="Q23" s="2166"/>
      <c r="R23" s="2166"/>
      <c r="S23" s="2171"/>
    </row>
    <row r="24" spans="1:19" ht="18" customHeight="1" x14ac:dyDescent="0.3">
      <c r="A24" s="199" t="s">
        <v>86</v>
      </c>
      <c r="B24" s="284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62"/>
    </row>
    <row r="25" spans="1:19" ht="18" customHeight="1" x14ac:dyDescent="0.3">
      <c r="A25" s="1183" t="s">
        <v>81</v>
      </c>
      <c r="B25" s="1183"/>
      <c r="C25" s="1185" t="s">
        <v>82</v>
      </c>
      <c r="D25" s="1185"/>
      <c r="E25" s="1185" t="s">
        <v>83</v>
      </c>
      <c r="F25" s="1185"/>
      <c r="G25" s="1185" t="s">
        <v>81</v>
      </c>
      <c r="H25" s="1185"/>
      <c r="I25" s="1185"/>
      <c r="J25" s="1185"/>
      <c r="K25" s="1185" t="s">
        <v>82</v>
      </c>
      <c r="L25" s="1185"/>
      <c r="M25" s="1185"/>
      <c r="N25" s="1185"/>
      <c r="O25" s="1185" t="s">
        <v>83</v>
      </c>
      <c r="P25" s="1185"/>
      <c r="Q25" s="1185"/>
      <c r="R25" s="1185"/>
      <c r="S25" s="1185"/>
    </row>
    <row r="26" spans="1:19" ht="18" customHeight="1" x14ac:dyDescent="0.3">
      <c r="A26" s="1220" t="s">
        <v>409</v>
      </c>
      <c r="B26" s="1220"/>
      <c r="C26" s="2176" t="s">
        <v>1109</v>
      </c>
      <c r="D26" s="2176"/>
      <c r="E26" s="2157" t="s">
        <v>1110</v>
      </c>
      <c r="F26" s="2178"/>
      <c r="G26" s="2172" t="s">
        <v>410</v>
      </c>
      <c r="H26" s="2172"/>
      <c r="I26" s="2172"/>
      <c r="J26" s="2172"/>
      <c r="K26" s="2165" t="s">
        <v>1111</v>
      </c>
      <c r="L26" s="2165"/>
      <c r="M26" s="2165"/>
      <c r="N26" s="2165"/>
      <c r="O26" s="2165" t="s">
        <v>1112</v>
      </c>
      <c r="P26" s="2165"/>
      <c r="Q26" s="2165"/>
      <c r="R26" s="2165"/>
      <c r="S26" s="2165"/>
    </row>
    <row r="27" spans="1:19" ht="18" customHeight="1" x14ac:dyDescent="0.3">
      <c r="A27" s="1220"/>
      <c r="B27" s="1220"/>
      <c r="C27" s="2177" t="s">
        <v>1113</v>
      </c>
      <c r="D27" s="2177"/>
      <c r="E27" s="2179"/>
      <c r="F27" s="2180"/>
      <c r="G27" s="2173"/>
      <c r="H27" s="2173"/>
      <c r="I27" s="2173"/>
      <c r="J27" s="2173"/>
      <c r="K27" s="2174" t="s">
        <v>1114</v>
      </c>
      <c r="L27" s="2174"/>
      <c r="M27" s="2174"/>
      <c r="N27" s="2174"/>
      <c r="O27" s="2175" t="s">
        <v>1115</v>
      </c>
      <c r="P27" s="2175"/>
      <c r="Q27" s="2175"/>
      <c r="R27" s="2175"/>
      <c r="S27" s="2175"/>
    </row>
    <row r="28" spans="1:19" ht="18" customHeight="1" x14ac:dyDescent="0.3">
      <c r="A28" s="1228" t="s">
        <v>90</v>
      </c>
      <c r="B28" s="1228"/>
      <c r="C28" s="133"/>
      <c r="D28" s="149"/>
      <c r="E28" s="268"/>
      <c r="F28" s="268"/>
      <c r="G28" s="464"/>
      <c r="H28" s="268"/>
      <c r="I28" s="268"/>
      <c r="J28" s="268"/>
      <c r="K28" s="268" t="s">
        <v>119</v>
      </c>
      <c r="L28" s="268"/>
      <c r="M28" s="268"/>
      <c r="N28" s="268"/>
      <c r="O28" s="268"/>
      <c r="P28" s="268"/>
      <c r="Q28" s="268"/>
      <c r="R28" s="268"/>
      <c r="S28" s="313"/>
    </row>
    <row r="29" spans="1:19" ht="18" customHeight="1" x14ac:dyDescent="0.3">
      <c r="A29" s="2181" t="s">
        <v>411</v>
      </c>
      <c r="B29" s="2182"/>
      <c r="C29" s="2183" t="s">
        <v>1116</v>
      </c>
      <c r="D29" s="2183"/>
      <c r="E29" s="2183"/>
      <c r="F29" s="2184" t="s">
        <v>92</v>
      </c>
      <c r="G29" s="2185"/>
      <c r="H29" s="2188" t="s">
        <v>1117</v>
      </c>
      <c r="I29" s="2189"/>
      <c r="J29" s="2189"/>
      <c r="K29" s="2189"/>
      <c r="L29" s="2189"/>
      <c r="M29" s="2189"/>
      <c r="N29" s="2189"/>
      <c r="O29" s="2189"/>
      <c r="P29" s="2189"/>
      <c r="Q29" s="2189"/>
      <c r="R29" s="2189"/>
      <c r="S29" s="2190"/>
    </row>
    <row r="30" spans="1:19" ht="18" customHeight="1" x14ac:dyDescent="0.3">
      <c r="A30" s="2181"/>
      <c r="B30" s="2182"/>
      <c r="C30" s="2191"/>
      <c r="D30" s="2191"/>
      <c r="E30" s="2191"/>
      <c r="F30" s="2186"/>
      <c r="G30" s="2187"/>
      <c r="H30" s="2192"/>
      <c r="I30" s="2193"/>
      <c r="J30" s="2193"/>
      <c r="K30" s="2193"/>
      <c r="L30" s="2193"/>
      <c r="M30" s="2193"/>
      <c r="N30" s="2193"/>
      <c r="O30" s="2193"/>
      <c r="P30" s="2193"/>
      <c r="Q30" s="2193"/>
      <c r="R30" s="2193"/>
      <c r="S30" s="2180"/>
    </row>
    <row r="31" spans="1:19" ht="18" customHeight="1" x14ac:dyDescent="0.3">
      <c r="A31" s="1245" t="s">
        <v>93</v>
      </c>
      <c r="B31" s="1245"/>
      <c r="C31" s="156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62"/>
    </row>
    <row r="32" spans="1:19" ht="18" customHeight="1" x14ac:dyDescent="0.3">
      <c r="A32" s="1147" t="s">
        <v>1016</v>
      </c>
      <c r="B32" s="1147"/>
      <c r="C32" s="1147"/>
      <c r="D32" s="1239" t="s">
        <v>95</v>
      </c>
      <c r="E32" s="1239" t="s">
        <v>96</v>
      </c>
      <c r="F32" s="1147" t="s">
        <v>97</v>
      </c>
      <c r="G32" s="1184" t="s">
        <v>98</v>
      </c>
      <c r="H32" s="1184"/>
      <c r="I32" s="1184"/>
      <c r="J32" s="1184"/>
      <c r="K32" s="1184"/>
      <c r="L32" s="1184"/>
      <c r="M32" s="1184"/>
      <c r="N32" s="1184"/>
      <c r="O32" s="1184"/>
      <c r="P32" s="1184"/>
      <c r="Q32" s="1184"/>
      <c r="R32" s="1184"/>
      <c r="S32" s="1147"/>
    </row>
    <row r="33" spans="1:21" ht="18" customHeight="1" x14ac:dyDescent="0.3">
      <c r="A33" s="1147"/>
      <c r="B33" s="1147"/>
      <c r="C33" s="1147"/>
      <c r="D33" s="1239"/>
      <c r="E33" s="1239"/>
      <c r="F33" s="1147"/>
      <c r="G33" s="271" t="s">
        <v>99</v>
      </c>
      <c r="H33" s="271" t="s">
        <v>100</v>
      </c>
      <c r="I33" s="271" t="s">
        <v>101</v>
      </c>
      <c r="J33" s="271" t="s">
        <v>102</v>
      </c>
      <c r="K33" s="271" t="s">
        <v>103</v>
      </c>
      <c r="L33" s="271" t="s">
        <v>104</v>
      </c>
      <c r="M33" s="271" t="s">
        <v>105</v>
      </c>
      <c r="N33" s="271" t="s">
        <v>106</v>
      </c>
      <c r="O33" s="271" t="s">
        <v>107</v>
      </c>
      <c r="P33" s="271" t="s">
        <v>108</v>
      </c>
      <c r="Q33" s="271" t="s">
        <v>109</v>
      </c>
      <c r="R33" s="271" t="s">
        <v>110</v>
      </c>
      <c r="S33" s="271" t="s">
        <v>111</v>
      </c>
    </row>
    <row r="34" spans="1:21" ht="18" customHeight="1" x14ac:dyDescent="0.3">
      <c r="A34" s="2135" t="s">
        <v>1118</v>
      </c>
      <c r="B34" s="2135"/>
      <c r="C34" s="2135"/>
      <c r="D34" s="701" t="s">
        <v>1119</v>
      </c>
      <c r="E34" s="695" t="s">
        <v>1120</v>
      </c>
      <c r="F34" s="712">
        <v>0.1</v>
      </c>
      <c r="G34" s="712">
        <v>1</v>
      </c>
      <c r="H34" s="712"/>
      <c r="I34" s="712"/>
      <c r="J34" s="712"/>
      <c r="K34" s="712"/>
      <c r="L34" s="712"/>
      <c r="M34" s="712"/>
      <c r="N34" s="712"/>
      <c r="O34" s="712"/>
      <c r="P34" s="712"/>
      <c r="Q34" s="712"/>
      <c r="R34" s="712"/>
      <c r="S34" s="367">
        <f>SUM(G34:R34)</f>
        <v>1</v>
      </c>
      <c r="U34" s="143"/>
    </row>
    <row r="35" spans="1:21" ht="18" customHeight="1" x14ac:dyDescent="0.3">
      <c r="A35" s="2196" t="s">
        <v>1121</v>
      </c>
      <c r="B35" s="2196"/>
      <c r="C35" s="2196"/>
      <c r="D35" s="740"/>
      <c r="E35" s="741" t="s">
        <v>1122</v>
      </c>
      <c r="F35" s="742"/>
      <c r="G35" s="742"/>
      <c r="H35" s="742"/>
      <c r="I35" s="742"/>
      <c r="J35" s="742"/>
      <c r="K35" s="742"/>
      <c r="L35" s="742"/>
      <c r="M35" s="742"/>
      <c r="N35" s="742"/>
      <c r="O35" s="742"/>
      <c r="P35" s="742"/>
      <c r="Q35" s="742"/>
      <c r="R35" s="742"/>
      <c r="S35" s="368"/>
      <c r="U35" s="143"/>
    </row>
    <row r="36" spans="1:21" ht="18" customHeight="1" x14ac:dyDescent="0.3">
      <c r="A36" s="2194" t="s">
        <v>1123</v>
      </c>
      <c r="B36" s="2194"/>
      <c r="C36" s="2194"/>
      <c r="D36" s="743" t="s">
        <v>1124</v>
      </c>
      <c r="E36" s="744" t="s">
        <v>1125</v>
      </c>
      <c r="F36" s="745">
        <v>0.2</v>
      </c>
      <c r="G36" s="745">
        <v>0.4</v>
      </c>
      <c r="H36" s="745">
        <v>0.6</v>
      </c>
      <c r="I36" s="745"/>
      <c r="J36" s="745"/>
      <c r="K36" s="745"/>
      <c r="L36" s="745"/>
      <c r="M36" s="745"/>
      <c r="N36" s="745"/>
      <c r="O36" s="745"/>
      <c r="P36" s="745"/>
      <c r="Q36" s="745"/>
      <c r="R36" s="745"/>
      <c r="S36" s="368">
        <f>SUM(G36:R36)</f>
        <v>1</v>
      </c>
      <c r="U36" s="152"/>
    </row>
    <row r="37" spans="1:21" ht="18" customHeight="1" x14ac:dyDescent="0.3">
      <c r="A37" s="2194" t="s">
        <v>1126</v>
      </c>
      <c r="B37" s="2194"/>
      <c r="C37" s="2194"/>
      <c r="D37" s="743"/>
      <c r="E37" s="744" t="s">
        <v>1127</v>
      </c>
      <c r="F37" s="745"/>
      <c r="G37" s="745"/>
      <c r="H37" s="745"/>
      <c r="I37" s="745"/>
      <c r="J37" s="745"/>
      <c r="K37" s="745"/>
      <c r="L37" s="745"/>
      <c r="M37" s="745"/>
      <c r="N37" s="745"/>
      <c r="O37" s="745"/>
      <c r="P37" s="745"/>
      <c r="Q37" s="745"/>
      <c r="R37" s="745"/>
      <c r="S37" s="368"/>
    </row>
    <row r="38" spans="1:21" ht="18" customHeight="1" x14ac:dyDescent="0.3">
      <c r="A38" s="2194" t="s">
        <v>1128</v>
      </c>
      <c r="B38" s="2194"/>
      <c r="C38" s="2194"/>
      <c r="D38" s="743" t="s">
        <v>1124</v>
      </c>
      <c r="E38" s="744" t="s">
        <v>1129</v>
      </c>
      <c r="F38" s="745">
        <v>0.2</v>
      </c>
      <c r="G38" s="745"/>
      <c r="H38" s="745">
        <v>0.3</v>
      </c>
      <c r="I38" s="745">
        <v>0.4</v>
      </c>
      <c r="J38" s="745">
        <v>0.3</v>
      </c>
      <c r="K38" s="745"/>
      <c r="L38" s="745"/>
      <c r="M38" s="745"/>
      <c r="N38" s="745"/>
      <c r="O38" s="745"/>
      <c r="P38" s="745"/>
      <c r="Q38" s="745"/>
      <c r="R38" s="745"/>
      <c r="S38" s="368">
        <f>SUM(G38:R38)</f>
        <v>1</v>
      </c>
    </row>
    <row r="39" spans="1:21" ht="18" customHeight="1" x14ac:dyDescent="0.3">
      <c r="A39" s="2194" t="s">
        <v>1130</v>
      </c>
      <c r="B39" s="2194"/>
      <c r="C39" s="2194"/>
      <c r="D39" s="743"/>
      <c r="E39" s="744"/>
      <c r="F39" s="745"/>
      <c r="G39" s="745"/>
      <c r="H39" s="745"/>
      <c r="I39" s="745"/>
      <c r="J39" s="745"/>
      <c r="K39" s="745"/>
      <c r="L39" s="745"/>
      <c r="M39" s="745"/>
      <c r="N39" s="745"/>
      <c r="O39" s="745"/>
      <c r="P39" s="745"/>
      <c r="Q39" s="745"/>
      <c r="R39" s="745"/>
      <c r="S39" s="368"/>
    </row>
    <row r="40" spans="1:21" ht="18" customHeight="1" x14ac:dyDescent="0.3">
      <c r="A40" s="2195" t="s">
        <v>1131</v>
      </c>
      <c r="B40" s="2195"/>
      <c r="C40" s="2195"/>
      <c r="D40" s="743" t="s">
        <v>1132</v>
      </c>
      <c r="E40" s="746" t="s">
        <v>1129</v>
      </c>
      <c r="F40" s="745">
        <v>0.1</v>
      </c>
      <c r="G40" s="745"/>
      <c r="H40" s="745"/>
      <c r="I40" s="745"/>
      <c r="J40" s="745">
        <v>1</v>
      </c>
      <c r="K40" s="745"/>
      <c r="L40" s="745"/>
      <c r="M40" s="745"/>
      <c r="N40" s="745"/>
      <c r="O40" s="745"/>
      <c r="P40" s="745"/>
      <c r="Q40" s="745"/>
      <c r="R40" s="745"/>
      <c r="S40" s="368">
        <f>SUM(G40:R40)</f>
        <v>1</v>
      </c>
    </row>
    <row r="41" spans="1:21" ht="18" customHeight="1" x14ac:dyDescent="0.3">
      <c r="A41" s="2195" t="s">
        <v>1133</v>
      </c>
      <c r="B41" s="2195"/>
      <c r="C41" s="2195"/>
      <c r="D41" s="743" t="s">
        <v>1134</v>
      </c>
      <c r="E41" s="744" t="s">
        <v>1129</v>
      </c>
      <c r="F41" s="745">
        <v>0.1</v>
      </c>
      <c r="G41" s="745"/>
      <c r="H41" s="745"/>
      <c r="I41" s="745"/>
      <c r="J41" s="745">
        <v>1</v>
      </c>
      <c r="K41" s="745"/>
      <c r="L41" s="745"/>
      <c r="M41" s="745"/>
      <c r="N41" s="745"/>
      <c r="O41" s="745"/>
      <c r="P41" s="745"/>
      <c r="Q41" s="745"/>
      <c r="R41" s="745"/>
      <c r="S41" s="368">
        <f>SUM(G41:R41)</f>
        <v>1</v>
      </c>
    </row>
    <row r="42" spans="1:21" ht="18" customHeight="1" x14ac:dyDescent="0.3">
      <c r="A42" s="2195" t="s">
        <v>1135</v>
      </c>
      <c r="B42" s="2195"/>
      <c r="C42" s="2195"/>
      <c r="D42" s="743" t="s">
        <v>1136</v>
      </c>
      <c r="E42" s="744" t="s">
        <v>1137</v>
      </c>
      <c r="F42" s="745">
        <v>0.2</v>
      </c>
      <c r="G42" s="745"/>
      <c r="H42" s="745"/>
      <c r="I42" s="745"/>
      <c r="J42" s="745">
        <v>0.4</v>
      </c>
      <c r="K42" s="745">
        <v>0.6</v>
      </c>
      <c r="L42" s="745"/>
      <c r="M42" s="745"/>
      <c r="N42" s="745"/>
      <c r="O42" s="745"/>
      <c r="P42" s="745"/>
      <c r="Q42" s="745"/>
      <c r="R42" s="745"/>
      <c r="S42" s="368">
        <f>SUM(G42:R42)</f>
        <v>1</v>
      </c>
    </row>
    <row r="43" spans="1:21" ht="18" customHeight="1" x14ac:dyDescent="0.3">
      <c r="A43" s="2195" t="s">
        <v>1138</v>
      </c>
      <c r="B43" s="2195"/>
      <c r="C43" s="2195"/>
      <c r="D43" s="743" t="s">
        <v>1139</v>
      </c>
      <c r="E43" s="744" t="s">
        <v>1129</v>
      </c>
      <c r="F43" s="745">
        <v>0.05</v>
      </c>
      <c r="G43" s="745"/>
      <c r="H43" s="745"/>
      <c r="I43" s="745"/>
      <c r="J43" s="745"/>
      <c r="K43" s="745">
        <v>1</v>
      </c>
      <c r="L43" s="745"/>
      <c r="M43" s="745"/>
      <c r="N43" s="745"/>
      <c r="O43" s="745"/>
      <c r="P43" s="745"/>
      <c r="Q43" s="745"/>
      <c r="R43" s="745"/>
      <c r="S43" s="368">
        <f>SUM(G43:R43)</f>
        <v>1</v>
      </c>
    </row>
    <row r="44" spans="1:21" ht="18" customHeight="1" x14ac:dyDescent="0.3">
      <c r="A44" s="2195" t="s">
        <v>1140</v>
      </c>
      <c r="B44" s="2195"/>
      <c r="C44" s="2195"/>
      <c r="D44" s="743"/>
      <c r="E44" s="744"/>
      <c r="F44" s="745"/>
      <c r="G44" s="745"/>
      <c r="H44" s="745"/>
      <c r="I44" s="745"/>
      <c r="J44" s="745"/>
      <c r="K44" s="745"/>
      <c r="L44" s="745"/>
      <c r="M44" s="745"/>
      <c r="N44" s="745"/>
      <c r="O44" s="745"/>
      <c r="P44" s="745"/>
      <c r="Q44" s="745"/>
      <c r="R44" s="745"/>
      <c r="S44" s="368"/>
    </row>
    <row r="45" spans="1:21" ht="18" customHeight="1" x14ac:dyDescent="0.3">
      <c r="A45" s="2199" t="s">
        <v>1141</v>
      </c>
      <c r="B45" s="2199"/>
      <c r="C45" s="2199"/>
      <c r="D45" s="747" t="s">
        <v>138</v>
      </c>
      <c r="E45" s="748" t="s">
        <v>1142</v>
      </c>
      <c r="F45" s="749">
        <v>0.05</v>
      </c>
      <c r="G45" s="749"/>
      <c r="H45" s="749"/>
      <c r="I45" s="749"/>
      <c r="J45" s="749"/>
      <c r="K45" s="749">
        <v>0.1</v>
      </c>
      <c r="L45" s="749">
        <v>0.2</v>
      </c>
      <c r="M45" s="749">
        <v>0.1</v>
      </c>
      <c r="N45" s="749">
        <v>0.1</v>
      </c>
      <c r="O45" s="749">
        <v>0.2</v>
      </c>
      <c r="P45" s="749">
        <v>0.1</v>
      </c>
      <c r="Q45" s="749">
        <v>0.1</v>
      </c>
      <c r="R45" s="749">
        <v>0.1</v>
      </c>
      <c r="S45" s="368">
        <f>SUM(G45:R45)</f>
        <v>0.99999999999999989</v>
      </c>
    </row>
    <row r="46" spans="1:21" ht="18" customHeight="1" x14ac:dyDescent="0.3">
      <c r="A46" s="1212"/>
      <c r="B46" s="1212"/>
      <c r="C46" s="1212"/>
      <c r="D46" s="697"/>
      <c r="E46" s="390"/>
      <c r="F46" s="463"/>
      <c r="G46" s="463"/>
      <c r="H46" s="463"/>
      <c r="I46" s="463"/>
      <c r="J46" s="463"/>
      <c r="K46" s="463"/>
      <c r="L46" s="463"/>
      <c r="M46" s="463"/>
      <c r="N46" s="463"/>
      <c r="O46" s="463"/>
      <c r="P46" s="463"/>
      <c r="Q46" s="463"/>
      <c r="R46" s="463"/>
      <c r="S46" s="369"/>
    </row>
    <row r="47" spans="1:21" ht="18" customHeight="1" x14ac:dyDescent="0.3">
      <c r="A47" s="1249" t="s">
        <v>111</v>
      </c>
      <c r="B47" s="1249"/>
      <c r="C47" s="1249"/>
      <c r="D47" s="324"/>
      <c r="E47" s="324"/>
      <c r="F47" s="308">
        <f>SUM(F34:F46)</f>
        <v>1</v>
      </c>
      <c r="G47" s="308">
        <f t="shared" ref="G47:R47" si="0">($F$34*G34)+($F$36*G36)+($F$38*G38)+($F$40*G40)+($F$41*G41)+($F$42*G42)+($F$43*G43)+($F$45*G45)</f>
        <v>0.18000000000000002</v>
      </c>
      <c r="H47" s="308">
        <f t="shared" si="0"/>
        <v>0.18</v>
      </c>
      <c r="I47" s="308">
        <f t="shared" si="0"/>
        <v>8.0000000000000016E-2</v>
      </c>
      <c r="J47" s="308">
        <f t="shared" si="0"/>
        <v>0.34</v>
      </c>
      <c r="K47" s="308">
        <f t="shared" si="0"/>
        <v>0.17499999999999999</v>
      </c>
      <c r="L47" s="308">
        <f t="shared" si="0"/>
        <v>1.0000000000000002E-2</v>
      </c>
      <c r="M47" s="308">
        <f t="shared" si="0"/>
        <v>5.000000000000001E-3</v>
      </c>
      <c r="N47" s="308">
        <f t="shared" si="0"/>
        <v>5.000000000000001E-3</v>
      </c>
      <c r="O47" s="308">
        <f t="shared" si="0"/>
        <v>1.0000000000000002E-2</v>
      </c>
      <c r="P47" s="308">
        <f t="shared" si="0"/>
        <v>5.000000000000001E-3</v>
      </c>
      <c r="Q47" s="308">
        <f t="shared" si="0"/>
        <v>5.000000000000001E-3</v>
      </c>
      <c r="R47" s="308">
        <f t="shared" si="0"/>
        <v>5.000000000000001E-3</v>
      </c>
      <c r="S47" s="308">
        <f>SUM(G47:R47)</f>
        <v>1</v>
      </c>
      <c r="T47" s="152"/>
      <c r="U47" s="345"/>
    </row>
    <row r="48" spans="1:21" ht="18" customHeight="1" x14ac:dyDescent="0.3">
      <c r="A48" s="1147" t="s">
        <v>118</v>
      </c>
      <c r="B48" s="1147"/>
      <c r="C48" s="1147"/>
      <c r="D48" s="289"/>
      <c r="E48" s="289"/>
      <c r="F48" s="290">
        <f>SUM(F34:F46)</f>
        <v>1</v>
      </c>
      <c r="G48" s="290">
        <f>G47</f>
        <v>0.18000000000000002</v>
      </c>
      <c r="H48" s="290">
        <f t="shared" ref="H48:R48" si="1">+H47+G48</f>
        <v>0.36</v>
      </c>
      <c r="I48" s="290">
        <f t="shared" si="1"/>
        <v>0.44</v>
      </c>
      <c r="J48" s="290">
        <f t="shared" si="1"/>
        <v>0.78</v>
      </c>
      <c r="K48" s="290">
        <f t="shared" si="1"/>
        <v>0.95500000000000007</v>
      </c>
      <c r="L48" s="290">
        <f t="shared" si="1"/>
        <v>0.96500000000000008</v>
      </c>
      <c r="M48" s="290">
        <f t="shared" si="1"/>
        <v>0.97000000000000008</v>
      </c>
      <c r="N48" s="290">
        <f t="shared" si="1"/>
        <v>0.97500000000000009</v>
      </c>
      <c r="O48" s="290">
        <f t="shared" si="1"/>
        <v>0.9850000000000001</v>
      </c>
      <c r="P48" s="290">
        <f t="shared" si="1"/>
        <v>0.9900000000000001</v>
      </c>
      <c r="Q48" s="290">
        <f t="shared" si="1"/>
        <v>0.99500000000000011</v>
      </c>
      <c r="R48" s="290">
        <f t="shared" si="1"/>
        <v>1</v>
      </c>
      <c r="S48" s="290"/>
    </row>
    <row r="49" spans="1:19" ht="18" customHeight="1" x14ac:dyDescent="0.3">
      <c r="A49" s="1187"/>
      <c r="B49" s="1190"/>
      <c r="C49" s="119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62"/>
    </row>
    <row r="50" spans="1:19" ht="18" customHeight="1" x14ac:dyDescent="0.3">
      <c r="A50" s="2197" t="s">
        <v>120</v>
      </c>
      <c r="B50" s="1273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62"/>
    </row>
    <row r="51" spans="1:19" ht="18" customHeight="1" x14ac:dyDescent="0.3">
      <c r="A51" s="2198" t="s">
        <v>121</v>
      </c>
      <c r="B51" s="1275"/>
      <c r="C51" s="285" t="s">
        <v>122</v>
      </c>
      <c r="D51" s="1276" t="s">
        <v>123</v>
      </c>
      <c r="E51" s="1277"/>
      <c r="F51" s="1276" t="s">
        <v>124</v>
      </c>
      <c r="G51" s="1277"/>
      <c r="H51" s="2200" t="s">
        <v>125</v>
      </c>
      <c r="I51" s="2201"/>
      <c r="J51" s="2201"/>
      <c r="K51" s="2201"/>
      <c r="L51" s="2201"/>
      <c r="M51" s="2201"/>
      <c r="N51" s="2201"/>
      <c r="O51" s="2201"/>
      <c r="P51" s="2201"/>
      <c r="Q51" s="2201"/>
      <c r="R51" s="2201"/>
      <c r="S51" s="2202"/>
    </row>
    <row r="52" spans="1:19" ht="18" customHeight="1" x14ac:dyDescent="0.3">
      <c r="A52" s="1187"/>
      <c r="B52" s="2203"/>
      <c r="C52" s="291"/>
      <c r="D52" s="2204"/>
      <c r="E52" s="2205"/>
      <c r="F52" s="2204"/>
      <c r="G52" s="2205"/>
      <c r="H52" s="2206"/>
      <c r="I52" s="2207"/>
      <c r="J52" s="2207"/>
      <c r="K52" s="2207"/>
      <c r="L52" s="2207"/>
      <c r="M52" s="2207"/>
      <c r="N52" s="2207"/>
      <c r="O52" s="2207"/>
      <c r="P52" s="2207"/>
      <c r="Q52" s="2207"/>
      <c r="R52" s="2207"/>
      <c r="S52" s="2208"/>
    </row>
    <row r="53" spans="1:19" ht="18" customHeight="1" x14ac:dyDescent="0.3">
      <c r="A53" s="1187"/>
      <c r="B53" s="2203"/>
      <c r="C53" s="291"/>
      <c r="D53" s="2204" t="s">
        <v>623</v>
      </c>
      <c r="E53" s="2205"/>
      <c r="F53" s="2204" t="s">
        <v>623</v>
      </c>
      <c r="G53" s="2205"/>
      <c r="H53" s="2204" t="s">
        <v>623</v>
      </c>
      <c r="I53" s="2209"/>
      <c r="J53" s="2209"/>
      <c r="K53" s="2209"/>
      <c r="L53" s="2209"/>
      <c r="M53" s="2209"/>
      <c r="N53" s="2209"/>
      <c r="O53" s="2209"/>
      <c r="P53" s="2209"/>
      <c r="Q53" s="2209"/>
      <c r="R53" s="2209"/>
      <c r="S53" s="2205"/>
    </row>
    <row r="54" spans="1:19" ht="18" customHeight="1" x14ac:dyDescent="0.3">
      <c r="A54" s="1213"/>
      <c r="B54" s="1214"/>
      <c r="C54" s="292"/>
      <c r="D54" s="2210"/>
      <c r="E54" s="2211"/>
      <c r="F54" s="2210"/>
      <c r="G54" s="2211"/>
      <c r="H54" s="2210"/>
      <c r="I54" s="2212"/>
      <c r="J54" s="2212"/>
      <c r="K54" s="2212"/>
      <c r="L54" s="2212"/>
      <c r="M54" s="2212"/>
      <c r="N54" s="2212"/>
      <c r="O54" s="2212"/>
      <c r="P54" s="2212"/>
      <c r="Q54" s="2212"/>
      <c r="R54" s="2212"/>
      <c r="S54" s="2211"/>
    </row>
    <row r="55" spans="1:19" ht="18" customHeight="1" x14ac:dyDescent="0.3">
      <c r="A55" s="1278"/>
      <c r="B55" s="1278"/>
      <c r="C55" s="1278"/>
    </row>
    <row r="56" spans="1:19" ht="18" customHeight="1" x14ac:dyDescent="0.3">
      <c r="A56" s="1278"/>
      <c r="B56" s="1278"/>
      <c r="C56" s="1278"/>
    </row>
    <row r="57" spans="1:19" ht="18" customHeight="1" x14ac:dyDescent="0.3">
      <c r="A57" s="1278"/>
      <c r="B57" s="1278"/>
      <c r="C57" s="1278"/>
    </row>
    <row r="58" spans="1:19" ht="18" customHeight="1" x14ac:dyDescent="0.3">
      <c r="A58" s="1278"/>
      <c r="B58" s="1278"/>
      <c r="C58" s="1278"/>
    </row>
    <row r="59" spans="1:19" ht="18" customHeight="1" x14ac:dyDescent="0.3">
      <c r="A59" s="1278"/>
      <c r="B59" s="1278"/>
      <c r="C59" s="1278"/>
    </row>
    <row r="60" spans="1:19" ht="18" customHeight="1" x14ac:dyDescent="0.3">
      <c r="A60" s="1278"/>
      <c r="B60" s="1278"/>
      <c r="C60" s="1278"/>
    </row>
    <row r="61" spans="1:19" ht="18" customHeight="1" x14ac:dyDescent="0.3">
      <c r="A61" s="1278"/>
      <c r="B61" s="1278"/>
      <c r="C61" s="1278"/>
    </row>
    <row r="62" spans="1:19" ht="18" customHeight="1" x14ac:dyDescent="0.3">
      <c r="A62" s="1278"/>
      <c r="B62" s="1278"/>
      <c r="C62" s="1278"/>
    </row>
    <row r="63" spans="1:19" ht="18" customHeight="1" x14ac:dyDescent="0.3">
      <c r="A63" s="1278"/>
      <c r="B63" s="1278"/>
      <c r="C63" s="1278"/>
    </row>
    <row r="64" spans="1:19" ht="18" customHeight="1" x14ac:dyDescent="0.3">
      <c r="A64" s="1278"/>
      <c r="B64" s="1278"/>
      <c r="C64" s="1278"/>
    </row>
  </sheetData>
  <mergeCells count="131">
    <mergeCell ref="A54:B54"/>
    <mergeCell ref="D54:E54"/>
    <mergeCell ref="F54:G54"/>
    <mergeCell ref="H54:S54"/>
    <mergeCell ref="A61:C61"/>
    <mergeCell ref="A62:C62"/>
    <mergeCell ref="A63:C63"/>
    <mergeCell ref="A64:C64"/>
    <mergeCell ref="A55:C55"/>
    <mergeCell ref="A56:C56"/>
    <mergeCell ref="A57:C57"/>
    <mergeCell ref="A58:C58"/>
    <mergeCell ref="A59:C59"/>
    <mergeCell ref="A60:C60"/>
    <mergeCell ref="H51:S51"/>
    <mergeCell ref="A52:B52"/>
    <mergeCell ref="D52:E52"/>
    <mergeCell ref="F52:G52"/>
    <mergeCell ref="H52:S52"/>
    <mergeCell ref="A53:B53"/>
    <mergeCell ref="D53:E53"/>
    <mergeCell ref="F53:G53"/>
    <mergeCell ref="H53:S53"/>
    <mergeCell ref="A48:C48"/>
    <mergeCell ref="A49:C49"/>
    <mergeCell ref="A50:B50"/>
    <mergeCell ref="A51:B51"/>
    <mergeCell ref="D51:E51"/>
    <mergeCell ref="F51:G51"/>
    <mergeCell ref="A41:C41"/>
    <mergeCell ref="A42:C42"/>
    <mergeCell ref="A43:C43"/>
    <mergeCell ref="A45:C45"/>
    <mergeCell ref="A46:C46"/>
    <mergeCell ref="A47:C47"/>
    <mergeCell ref="A44:C44"/>
    <mergeCell ref="A34:C34"/>
    <mergeCell ref="A38:C38"/>
    <mergeCell ref="A40:C40"/>
    <mergeCell ref="A31:B31"/>
    <mergeCell ref="A32:C33"/>
    <mergeCell ref="D32:D33"/>
    <mergeCell ref="E32:E33"/>
    <mergeCell ref="A35:C35"/>
    <mergeCell ref="A36:C36"/>
    <mergeCell ref="A37:C37"/>
    <mergeCell ref="A39:C39"/>
    <mergeCell ref="F32:F33"/>
    <mergeCell ref="G32:S32"/>
    <mergeCell ref="A28:B28"/>
    <mergeCell ref="A29:B30"/>
    <mergeCell ref="C29:E29"/>
    <mergeCell ref="F29:G30"/>
    <mergeCell ref="H29:S29"/>
    <mergeCell ref="C30:E30"/>
    <mergeCell ref="H30:S30"/>
    <mergeCell ref="A26:B27"/>
    <mergeCell ref="G26:J27"/>
    <mergeCell ref="K26:N26"/>
    <mergeCell ref="O26:S26"/>
    <mergeCell ref="K27:N27"/>
    <mergeCell ref="O27:S27"/>
    <mergeCell ref="C26:D26"/>
    <mergeCell ref="C27:D27"/>
    <mergeCell ref="E26:F26"/>
    <mergeCell ref="E27:F27"/>
    <mergeCell ref="A25:B25"/>
    <mergeCell ref="C25:D25"/>
    <mergeCell ref="E25:F25"/>
    <mergeCell ref="G25:J25"/>
    <mergeCell ref="K25:N25"/>
    <mergeCell ref="O25:S25"/>
    <mergeCell ref="A22:B23"/>
    <mergeCell ref="C22:D22"/>
    <mergeCell ref="E22:F22"/>
    <mergeCell ref="G22:J23"/>
    <mergeCell ref="K22:N22"/>
    <mergeCell ref="O22:S22"/>
    <mergeCell ref="C23:D23"/>
    <mergeCell ref="E23:F23"/>
    <mergeCell ref="K23:N23"/>
    <mergeCell ref="O23:S23"/>
    <mergeCell ref="A19:F19"/>
    <mergeCell ref="G19:J19"/>
    <mergeCell ref="K19:N19"/>
    <mergeCell ref="O19:S19"/>
    <mergeCell ref="A21:B21"/>
    <mergeCell ref="C21:D21"/>
    <mergeCell ref="E21:F21"/>
    <mergeCell ref="G21:J21"/>
    <mergeCell ref="K21:N21"/>
    <mergeCell ref="O21:S21"/>
    <mergeCell ref="A17:F17"/>
    <mergeCell ref="G17:J17"/>
    <mergeCell ref="K17:N17"/>
    <mergeCell ref="O17:S17"/>
    <mergeCell ref="A18:F18"/>
    <mergeCell ref="G18:J18"/>
    <mergeCell ref="K18:N18"/>
    <mergeCell ref="O18:S18"/>
    <mergeCell ref="G15:J15"/>
    <mergeCell ref="K15:N15"/>
    <mergeCell ref="O15:S15"/>
    <mergeCell ref="A16:F16"/>
    <mergeCell ref="G16:J16"/>
    <mergeCell ref="K16:N16"/>
    <mergeCell ref="O16:S16"/>
    <mergeCell ref="C10:S10"/>
    <mergeCell ref="A11:A12"/>
    <mergeCell ref="B11:S11"/>
    <mergeCell ref="B12:S12"/>
    <mergeCell ref="B13:F13"/>
    <mergeCell ref="G13:I14"/>
    <mergeCell ref="J13:S13"/>
    <mergeCell ref="B14:F14"/>
    <mergeCell ref="J14:S14"/>
    <mergeCell ref="A13:A14"/>
    <mergeCell ref="B7:S7"/>
    <mergeCell ref="B8:S8"/>
    <mergeCell ref="C9:S9"/>
    <mergeCell ref="B1:S1"/>
    <mergeCell ref="B2:S2"/>
    <mergeCell ref="B3:E3"/>
    <mergeCell ref="F3:G3"/>
    <mergeCell ref="H3:S3"/>
    <mergeCell ref="B4:E4"/>
    <mergeCell ref="F4:G4"/>
    <mergeCell ref="H4:S4"/>
    <mergeCell ref="B5:E5"/>
    <mergeCell ref="H5:S5"/>
    <mergeCell ref="H6:S6"/>
  </mergeCells>
  <dataValidations disablePrompts="1" count="3">
    <dataValidation type="list" allowBlank="1" showInputMessage="1" showErrorMessage="1" sqref="H4:H6">
      <formula1>INDIRECT($B$4)</formula1>
    </dataValidation>
    <dataValidation type="list" allowBlank="1" showInputMessage="1" showErrorMessage="1" sqref="C9">
      <formula1>INDIRECT($B$8)</formula1>
    </dataValidation>
    <dataValidation type="list" allowBlank="1" showInputMessage="1" showErrorMessage="1" sqref="B4 B7:B8">
      <formula1>#REF!</formula1>
    </dataValidation>
  </dataValidations>
  <printOptions horizontalCentered="1"/>
  <pageMargins left="0" right="0" top="0.74803149606299213" bottom="0.74803149606299213" header="0.31496062992125984" footer="0.31496062992125984"/>
  <pageSetup paperSize="9" scale="65" fitToWidth="0" fitToHeight="0" orientation="portrait" horizontalDpi="1200" verticalDpi="1200" r:id="rId1"/>
  <headerFooter>
    <oddHeader>&amp;C&amp;"TH SarabunPSK,ธรรมดา"&amp;12แผนวิสาหกิจระยะ 5 ปี ปีบัญชี 2567-2571 (ทบทวนครั้งที่ 1) และแผนปฏิบัติการ ธ.ก.ส. ปีบัญชี 2568</oddHeader>
    <oddFooter>&amp;L&amp;"TH SarabunPSK,ธรรมดา"&amp;12เอกสารใช้เฉพาะภายใน ธ.ก.ส. เท่านั้น&amp;C&amp;"TH SarabunPSK,ธรรมดา"&amp;12&amp;A</oddFooter>
  </headerFooter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2"/>
  <sheetViews>
    <sheetView zoomScale="80" zoomScaleNormal="80" workbookViewId="0">
      <selection activeCell="E23" sqref="E23:F23"/>
    </sheetView>
  </sheetViews>
  <sheetFormatPr defaultColWidth="9" defaultRowHeight="16.8" x14ac:dyDescent="0.5"/>
  <cols>
    <col min="1" max="1" width="2.19921875" style="855" customWidth="1"/>
    <col min="2" max="2" width="35.19921875" style="855" customWidth="1"/>
    <col min="3" max="3" width="16.69921875" style="855" customWidth="1"/>
    <col min="4" max="4" width="18.09765625" style="855" customWidth="1"/>
    <col min="5" max="6" width="17" style="855" customWidth="1"/>
    <col min="7" max="7" width="20.19921875" style="855" customWidth="1"/>
    <col min="8" max="8" width="17" style="855" customWidth="1"/>
    <col min="9" max="9" width="0" style="855" hidden="1" customWidth="1"/>
    <col min="10" max="10" width="38.19921875" style="855" customWidth="1"/>
    <col min="11" max="16384" width="9" style="855"/>
  </cols>
  <sheetData>
    <row r="1" spans="2:9" s="856" customFormat="1" ht="26.4" x14ac:dyDescent="0.7">
      <c r="B1" s="1042" t="s">
        <v>179</v>
      </c>
      <c r="C1" s="1042"/>
      <c r="D1" s="1042"/>
      <c r="E1" s="1042"/>
      <c r="F1" s="1042"/>
      <c r="G1" s="1042"/>
      <c r="H1" s="1042"/>
      <c r="I1" s="1042"/>
    </row>
    <row r="2" spans="2:9" s="856" customFormat="1" ht="26.4" x14ac:dyDescent="0.7">
      <c r="B2" s="1043" t="s">
        <v>180</v>
      </c>
      <c r="C2" s="1043"/>
      <c r="D2" s="1043"/>
      <c r="E2" s="1043"/>
      <c r="F2" s="1043"/>
      <c r="G2" s="1043"/>
      <c r="H2" s="1043"/>
      <c r="I2" s="858"/>
    </row>
    <row r="3" spans="2:9" ht="23.4" x14ac:dyDescent="0.5">
      <c r="B3" s="1034" t="s">
        <v>140</v>
      </c>
      <c r="C3" s="1034"/>
      <c r="D3" s="1034"/>
      <c r="E3" s="1034"/>
      <c r="F3" s="1034"/>
      <c r="G3" s="1034"/>
      <c r="H3" s="1034"/>
      <c r="I3" s="1034"/>
    </row>
    <row r="4" spans="2:9" ht="23.4" x14ac:dyDescent="0.5">
      <c r="B4" s="930"/>
      <c r="C4"/>
      <c r="D4"/>
      <c r="E4"/>
      <c r="F4"/>
      <c r="G4"/>
      <c r="H4"/>
      <c r="I4"/>
    </row>
    <row r="5" spans="2:9" ht="21" x14ac:dyDescent="0.5">
      <c r="B5" s="899" t="s">
        <v>141</v>
      </c>
      <c r="C5"/>
      <c r="D5"/>
      <c r="E5"/>
      <c r="F5"/>
      <c r="G5"/>
      <c r="H5"/>
      <c r="I5"/>
    </row>
    <row r="6" spans="2:9" ht="18" x14ac:dyDescent="0.5">
      <c r="B6" s="1035" t="s">
        <v>142</v>
      </c>
      <c r="C6" s="1036" t="s">
        <v>96</v>
      </c>
      <c r="D6" s="1035" t="s">
        <v>143</v>
      </c>
      <c r="E6" s="1035"/>
      <c r="F6" s="1035"/>
      <c r="G6" s="1035"/>
      <c r="H6" s="1035"/>
      <c r="I6" s="1036" t="s">
        <v>144</v>
      </c>
    </row>
    <row r="7" spans="2:9" ht="18" x14ac:dyDescent="0.5">
      <c r="B7" s="1035"/>
      <c r="C7" s="1037"/>
      <c r="D7" s="931" t="s">
        <v>145</v>
      </c>
      <c r="E7" s="931" t="s">
        <v>146</v>
      </c>
      <c r="F7" s="931" t="s">
        <v>147</v>
      </c>
      <c r="G7" s="931" t="s">
        <v>148</v>
      </c>
      <c r="H7" s="931" t="s">
        <v>111</v>
      </c>
      <c r="I7" s="1038"/>
    </row>
    <row r="8" spans="2:9" ht="18" x14ac:dyDescent="0.5">
      <c r="B8" s="235" t="s">
        <v>112</v>
      </c>
      <c r="C8" s="918" t="s">
        <v>64</v>
      </c>
      <c r="D8" s="901">
        <v>0</v>
      </c>
      <c r="E8" s="901">
        <v>0</v>
      </c>
      <c r="F8" s="901">
        <v>0</v>
      </c>
      <c r="G8" s="901">
        <v>0</v>
      </c>
      <c r="H8" s="901">
        <v>0</v>
      </c>
      <c r="I8" s="853"/>
    </row>
    <row r="9" spans="2:9" ht="19.8" x14ac:dyDescent="0.5">
      <c r="B9" s="235" t="s">
        <v>113</v>
      </c>
      <c r="C9" s="918" t="s">
        <v>64</v>
      </c>
      <c r="D9" s="901">
        <v>0</v>
      </c>
      <c r="E9" s="901">
        <v>300000</v>
      </c>
      <c r="F9" s="901"/>
      <c r="G9" s="901"/>
      <c r="H9" s="901">
        <f t="shared" ref="H9:H10" si="0">SUM(D9:G9)</f>
        <v>300000</v>
      </c>
      <c r="I9" s="921" t="s">
        <v>149</v>
      </c>
    </row>
    <row r="10" spans="2:9" ht="18" x14ac:dyDescent="0.5">
      <c r="B10" s="919" t="s">
        <v>114</v>
      </c>
      <c r="C10" s="918" t="s">
        <v>64</v>
      </c>
      <c r="D10" s="901">
        <v>0</v>
      </c>
      <c r="E10" s="901">
        <v>100000</v>
      </c>
      <c r="F10" s="901">
        <v>100000</v>
      </c>
      <c r="G10" s="901"/>
      <c r="H10" s="901">
        <f t="shared" si="0"/>
        <v>200000</v>
      </c>
      <c r="I10" s="853"/>
    </row>
    <row r="11" spans="2:9" ht="18" x14ac:dyDescent="0.5">
      <c r="B11" s="919" t="s">
        <v>115</v>
      </c>
      <c r="C11" s="918" t="s">
        <v>64</v>
      </c>
      <c r="D11" s="901">
        <v>0</v>
      </c>
      <c r="E11" s="901">
        <v>0</v>
      </c>
      <c r="F11" s="901">
        <v>0</v>
      </c>
      <c r="G11" s="901">
        <v>0</v>
      </c>
      <c r="H11" s="901">
        <v>0</v>
      </c>
      <c r="I11" s="853"/>
    </row>
    <row r="12" spans="2:9" ht="18" x14ac:dyDescent="0.5">
      <c r="B12" s="919" t="s">
        <v>116</v>
      </c>
      <c r="C12" s="918" t="s">
        <v>64</v>
      </c>
      <c r="D12" s="901">
        <v>0</v>
      </c>
      <c r="E12" s="901">
        <v>0</v>
      </c>
      <c r="F12" s="901">
        <v>0</v>
      </c>
      <c r="G12" s="901">
        <v>0</v>
      </c>
      <c r="H12" s="901">
        <v>0</v>
      </c>
      <c r="I12" s="853"/>
    </row>
    <row r="13" spans="2:9" ht="18" x14ac:dyDescent="0.5">
      <c r="B13" s="900"/>
      <c r="C13" s="900"/>
      <c r="D13" s="901"/>
      <c r="E13" s="901"/>
      <c r="F13" s="901"/>
      <c r="G13" s="901"/>
      <c r="H13" s="901"/>
      <c r="I13" s="853"/>
    </row>
    <row r="14" spans="2:9" ht="18" x14ac:dyDescent="0.5">
      <c r="B14" s="931" t="s">
        <v>111</v>
      </c>
      <c r="C14" s="931"/>
      <c r="D14" s="902">
        <f>SUM(D8:D13)</f>
        <v>0</v>
      </c>
      <c r="E14" s="902">
        <f>SUM(E8:E13)</f>
        <v>400000</v>
      </c>
      <c r="F14" s="902">
        <f>SUM(F8:F13)</f>
        <v>100000</v>
      </c>
      <c r="G14" s="902">
        <f>SUM(G8:G13)</f>
        <v>0</v>
      </c>
      <c r="H14" s="902">
        <f>SUM(H8:H13)</f>
        <v>500000</v>
      </c>
      <c r="I14" s="853"/>
    </row>
    <row r="15" spans="2:9" x14ac:dyDescent="0.5">
      <c r="B15"/>
      <c r="C15"/>
      <c r="D15"/>
      <c r="E15"/>
      <c r="F15"/>
      <c r="G15"/>
      <c r="H15"/>
      <c r="I15"/>
    </row>
    <row r="16" spans="2:9" ht="21" x14ac:dyDescent="0.5">
      <c r="B16" s="899" t="s">
        <v>150</v>
      </c>
      <c r="C16"/>
      <c r="D16"/>
      <c r="E16"/>
      <c r="F16"/>
      <c r="G16"/>
      <c r="H16"/>
      <c r="I16"/>
    </row>
    <row r="17" spans="2:9" ht="21" x14ac:dyDescent="0.5">
      <c r="B17" s="899" t="s">
        <v>151</v>
      </c>
      <c r="C17"/>
      <c r="D17"/>
      <c r="E17"/>
      <c r="F17"/>
      <c r="G17"/>
      <c r="H17"/>
      <c r="I17"/>
    </row>
    <row r="18" spans="2:9" ht="19.8" x14ac:dyDescent="0.5">
      <c r="B18" s="903"/>
      <c r="C18" s="903"/>
      <c r="D18" s="904" t="s">
        <v>152</v>
      </c>
      <c r="E18"/>
      <c r="F18"/>
      <c r="G18"/>
      <c r="H18"/>
      <c r="I18"/>
    </row>
    <row r="19" spans="2:9" ht="21" x14ac:dyDescent="0.5">
      <c r="B19" s="1031" t="s">
        <v>153</v>
      </c>
      <c r="C19" s="1029" t="s">
        <v>154</v>
      </c>
      <c r="D19" s="1030"/>
      <c r="E19" s="1031" t="s">
        <v>155</v>
      </c>
      <c r="F19" s="1031"/>
      <c r="G19"/>
      <c r="H19"/>
      <c r="I19"/>
    </row>
    <row r="20" spans="2:9" ht="21" x14ac:dyDescent="0.5">
      <c r="B20" s="1031"/>
      <c r="C20" s="1029" t="s">
        <v>156</v>
      </c>
      <c r="D20" s="1030"/>
      <c r="E20" s="1031"/>
      <c r="F20" s="1031"/>
      <c r="G20"/>
      <c r="H20"/>
      <c r="I20"/>
    </row>
    <row r="21" spans="2:9" ht="21" x14ac:dyDescent="0.5">
      <c r="B21" s="905">
        <v>1</v>
      </c>
      <c r="C21" s="1024"/>
      <c r="D21" s="1025"/>
      <c r="E21" s="1023"/>
      <c r="F21" s="1023"/>
      <c r="G21"/>
      <c r="H21"/>
      <c r="I21"/>
    </row>
    <row r="22" spans="2:9" ht="21" x14ac:dyDescent="0.5">
      <c r="B22" s="905">
        <v>2</v>
      </c>
      <c r="C22" s="1024"/>
      <c r="D22" s="1025"/>
      <c r="E22" s="1023"/>
      <c r="F22" s="1023"/>
      <c r="G22"/>
      <c r="H22"/>
      <c r="I22"/>
    </row>
    <row r="23" spans="2:9" ht="21" x14ac:dyDescent="0.5">
      <c r="B23" s="905">
        <v>3</v>
      </c>
      <c r="C23" s="1024"/>
      <c r="D23" s="1025"/>
      <c r="E23" s="1023"/>
      <c r="F23" s="1023"/>
      <c r="G23"/>
      <c r="H23"/>
      <c r="I23"/>
    </row>
    <row r="24" spans="2:9" ht="21" x14ac:dyDescent="0.5">
      <c r="B24" s="905">
        <v>4</v>
      </c>
      <c r="C24" s="1024"/>
      <c r="D24" s="1025"/>
      <c r="E24" s="1023"/>
      <c r="F24" s="1023"/>
      <c r="G24"/>
      <c r="H24"/>
      <c r="I24"/>
    </row>
    <row r="25" spans="2:9" ht="21" x14ac:dyDescent="0.5">
      <c r="B25" s="905">
        <v>5</v>
      </c>
      <c r="C25" s="1024"/>
      <c r="D25" s="1025"/>
      <c r="E25" s="1023"/>
      <c r="F25" s="1023"/>
      <c r="G25"/>
      <c r="H25"/>
      <c r="I25"/>
    </row>
    <row r="26" spans="2:9" ht="21" x14ac:dyDescent="0.5">
      <c r="B26" s="905">
        <v>6</v>
      </c>
      <c r="C26" s="1024"/>
      <c r="D26" s="1025"/>
      <c r="E26" s="1023"/>
      <c r="F26" s="1023"/>
      <c r="G26"/>
      <c r="H26"/>
      <c r="I26"/>
    </row>
    <row r="27" spans="2:9" ht="21" x14ac:dyDescent="0.5">
      <c r="B27" s="932" t="s">
        <v>111</v>
      </c>
      <c r="C27" s="1029"/>
      <c r="D27" s="1030"/>
      <c r="E27" s="1031"/>
      <c r="F27" s="1031"/>
      <c r="G27"/>
      <c r="H27"/>
      <c r="I27"/>
    </row>
    <row r="28" spans="2:9" ht="18" x14ac:dyDescent="0.5">
      <c r="B28" s="906"/>
      <c r="C28" s="907"/>
      <c r="D28" s="907"/>
      <c r="E28"/>
      <c r="F28"/>
      <c r="G28"/>
      <c r="H28"/>
      <c r="I28"/>
    </row>
    <row r="29" spans="2:9" ht="21" x14ac:dyDescent="0.5">
      <c r="B29" s="899" t="s">
        <v>157</v>
      </c>
      <c r="C29"/>
      <c r="D29"/>
      <c r="E29"/>
      <c r="F29"/>
      <c r="G29"/>
      <c r="H29"/>
      <c r="I29"/>
    </row>
    <row r="30" spans="2:9" ht="21" x14ac:dyDescent="0.5">
      <c r="B30" s="933" t="s">
        <v>153</v>
      </c>
      <c r="C30" s="933" t="s">
        <v>158</v>
      </c>
      <c r="D30" s="933" t="s">
        <v>159</v>
      </c>
      <c r="E30" s="1026" t="s">
        <v>160</v>
      </c>
      <c r="F30" s="1026"/>
      <c r="G30"/>
      <c r="H30"/>
      <c r="I30"/>
    </row>
    <row r="31" spans="2:9" ht="21" x14ac:dyDescent="0.5">
      <c r="B31" s="934" t="s">
        <v>161</v>
      </c>
      <c r="C31" s="920" t="s">
        <v>162</v>
      </c>
      <c r="D31" s="934"/>
      <c r="E31" s="1027"/>
      <c r="F31" s="1027"/>
      <c r="G31"/>
      <c r="H31"/>
      <c r="I31"/>
    </row>
    <row r="32" spans="2:9" ht="21" x14ac:dyDescent="0.5">
      <c r="B32" s="934" t="s">
        <v>163</v>
      </c>
      <c r="C32" s="908"/>
      <c r="D32" s="920" t="s">
        <v>162</v>
      </c>
      <c r="E32" s="1027"/>
      <c r="F32" s="1027"/>
      <c r="G32"/>
      <c r="H32"/>
      <c r="I32"/>
    </row>
    <row r="33" spans="2:9" ht="21" x14ac:dyDescent="0.5">
      <c r="B33" s="934" t="s">
        <v>164</v>
      </c>
      <c r="C33" s="920" t="s">
        <v>162</v>
      </c>
      <c r="D33" s="1028"/>
      <c r="E33" s="1027"/>
      <c r="F33" s="1027"/>
      <c r="G33"/>
      <c r="H33"/>
      <c r="I33"/>
    </row>
    <row r="34" spans="2:9" ht="21" x14ac:dyDescent="0.5">
      <c r="B34" s="934" t="s">
        <v>165</v>
      </c>
      <c r="C34" s="922"/>
      <c r="D34" s="1028"/>
      <c r="E34" s="1027"/>
      <c r="F34" s="1027"/>
      <c r="G34"/>
      <c r="H34"/>
      <c r="I34"/>
    </row>
    <row r="35" spans="2:9" ht="21" x14ac:dyDescent="0.5">
      <c r="B35" s="934" t="s">
        <v>166</v>
      </c>
      <c r="C35" s="920" t="s">
        <v>162</v>
      </c>
      <c r="D35" s="854"/>
      <c r="E35" s="1027"/>
      <c r="F35" s="1027"/>
      <c r="G35"/>
      <c r="H35"/>
      <c r="I35"/>
    </row>
    <row r="36" spans="2:9" ht="21" x14ac:dyDescent="0.5">
      <c r="B36" s="934" t="s">
        <v>167</v>
      </c>
      <c r="C36" s="920" t="s">
        <v>162</v>
      </c>
      <c r="D36" s="934"/>
      <c r="E36" s="1027"/>
      <c r="F36" s="1027"/>
      <c r="G36"/>
      <c r="H36"/>
      <c r="I36"/>
    </row>
    <row r="37" spans="2:9" ht="21" x14ac:dyDescent="0.5">
      <c r="B37" s="934" t="s">
        <v>168</v>
      </c>
      <c r="C37" s="920" t="s">
        <v>162</v>
      </c>
      <c r="D37" s="854"/>
      <c r="E37" s="1027"/>
      <c r="F37" s="1027"/>
      <c r="G37"/>
      <c r="H37"/>
      <c r="I37"/>
    </row>
    <row r="38" spans="2:9" ht="42" x14ac:dyDescent="0.5">
      <c r="B38" s="934" t="s">
        <v>169</v>
      </c>
      <c r="C38" s="908"/>
      <c r="D38" s="920" t="s">
        <v>162</v>
      </c>
      <c r="E38" s="1027"/>
      <c r="F38" s="1027"/>
      <c r="G38"/>
      <c r="H38"/>
      <c r="I38"/>
    </row>
    <row r="39" spans="2:9" ht="21" x14ac:dyDescent="0.5">
      <c r="B39" s="934" t="s">
        <v>170</v>
      </c>
      <c r="C39" s="908"/>
      <c r="D39" s="920" t="s">
        <v>162</v>
      </c>
      <c r="E39" s="1027"/>
      <c r="F39" s="1027"/>
      <c r="G39"/>
      <c r="H39"/>
      <c r="I39"/>
    </row>
    <row r="40" spans="2:9" ht="21" x14ac:dyDescent="0.5">
      <c r="B40" s="934" t="s">
        <v>171</v>
      </c>
      <c r="C40" s="920" t="s">
        <v>162</v>
      </c>
      <c r="D40" s="853"/>
      <c r="E40" s="1027"/>
      <c r="F40" s="1027"/>
      <c r="G40"/>
      <c r="H40"/>
      <c r="I40"/>
    </row>
    <row r="41" spans="2:9" ht="21" x14ac:dyDescent="0.5">
      <c r="B41" s="934" t="s">
        <v>172</v>
      </c>
      <c r="C41" s="920" t="s">
        <v>162</v>
      </c>
      <c r="D41" s="853"/>
      <c r="E41" s="1027"/>
      <c r="F41" s="1027"/>
      <c r="G41"/>
      <c r="H41"/>
      <c r="I41"/>
    </row>
    <row r="42" spans="2:9" ht="21" x14ac:dyDescent="0.5">
      <c r="B42" s="934" t="s">
        <v>173</v>
      </c>
      <c r="C42" s="934"/>
      <c r="D42" s="934"/>
      <c r="E42" s="1027"/>
      <c r="F42" s="1027"/>
      <c r="G42"/>
      <c r="H42"/>
      <c r="I42"/>
    </row>
    <row r="43" spans="2:9" x14ac:dyDescent="0.5">
      <c r="B43"/>
      <c r="C43"/>
      <c r="D43"/>
      <c r="E43"/>
      <c r="F43"/>
      <c r="G43"/>
      <c r="H43"/>
      <c r="I43"/>
    </row>
    <row r="44" spans="2:9" ht="22.2" x14ac:dyDescent="0.5">
      <c r="B44" s="929" t="s">
        <v>174</v>
      </c>
      <c r="C44" s="929" t="s">
        <v>175</v>
      </c>
      <c r="D44" s="1032" t="s">
        <v>176</v>
      </c>
      <c r="E44" s="1032"/>
      <c r="F44" s="929" t="s">
        <v>177</v>
      </c>
      <c r="G44" s="1033" t="s">
        <v>178</v>
      </c>
      <c r="H44" s="1033"/>
      <c r="I44"/>
    </row>
    <row r="45" spans="2:9" x14ac:dyDescent="0.5">
      <c r="B45"/>
      <c r="C45"/>
      <c r="D45"/>
      <c r="E45"/>
      <c r="F45"/>
      <c r="G45"/>
      <c r="H45"/>
      <c r="I45"/>
    </row>
    <row r="46" spans="2:9" s="857" customFormat="1" ht="21.6" thickBot="1" x14ac:dyDescent="0.3">
      <c r="B46" s="859" t="s">
        <v>181</v>
      </c>
      <c r="C46" s="859"/>
      <c r="D46" s="909"/>
      <c r="E46" s="909"/>
      <c r="F46" s="909"/>
      <c r="G46" s="909"/>
      <c r="H46" s="909"/>
      <c r="I46" s="909"/>
    </row>
    <row r="47" spans="2:9" s="857" customFormat="1" ht="18" x14ac:dyDescent="0.25">
      <c r="B47" s="1050"/>
      <c r="C47" s="1051"/>
      <c r="D47" s="1044" t="s">
        <v>182</v>
      </c>
      <c r="E47" s="1044"/>
      <c r="F47" s="1044"/>
      <c r="G47" s="1044"/>
      <c r="H47" s="1044"/>
      <c r="I47" s="1045" t="s">
        <v>111</v>
      </c>
    </row>
    <row r="48" spans="2:9" s="857" customFormat="1" ht="18" customHeight="1" x14ac:dyDescent="0.25">
      <c r="B48" s="1052"/>
      <c r="C48" s="1053"/>
      <c r="D48" s="1048" t="s">
        <v>183</v>
      </c>
      <c r="E48" s="1048"/>
      <c r="F48" s="1049" t="s">
        <v>184</v>
      </c>
      <c r="G48" s="1048" t="s">
        <v>185</v>
      </c>
      <c r="H48" s="1048" t="s">
        <v>111</v>
      </c>
      <c r="I48" s="1046"/>
    </row>
    <row r="49" spans="2:10" s="857" customFormat="1" ht="31.8" thickBot="1" x14ac:dyDescent="0.3">
      <c r="B49" s="1054"/>
      <c r="C49" s="1055"/>
      <c r="D49" s="910" t="s">
        <v>186</v>
      </c>
      <c r="E49" s="860" t="s">
        <v>187</v>
      </c>
      <c r="F49" s="1049"/>
      <c r="G49" s="1048"/>
      <c r="H49" s="1048"/>
      <c r="I49" s="1047"/>
    </row>
    <row r="50" spans="2:10" s="857" customFormat="1" ht="21" x14ac:dyDescent="0.25">
      <c r="B50" s="1039" t="s">
        <v>188</v>
      </c>
      <c r="C50" s="1040"/>
      <c r="D50" s="1040"/>
      <c r="E50" s="1040"/>
      <c r="F50" s="1040"/>
      <c r="G50" s="1040"/>
      <c r="H50" s="1041"/>
      <c r="I50" s="861"/>
    </row>
    <row r="51" spans="2:10" s="857" customFormat="1" ht="23.4" x14ac:dyDescent="0.25">
      <c r="B51" s="1056" t="s">
        <v>189</v>
      </c>
      <c r="C51" s="888" t="s">
        <v>190</v>
      </c>
      <c r="D51" s="863">
        <v>1</v>
      </c>
      <c r="E51" s="863">
        <v>6</v>
      </c>
      <c r="F51" s="862"/>
      <c r="G51" s="862"/>
      <c r="H51" s="863"/>
      <c r="I51" s="864" t="e">
        <f>+#REF!+H51</f>
        <v>#REF!</v>
      </c>
    </row>
    <row r="52" spans="2:10" s="857" customFormat="1" ht="23.4" x14ac:dyDescent="0.25">
      <c r="B52" s="1057"/>
      <c r="C52" s="888" t="s">
        <v>191</v>
      </c>
      <c r="D52" s="863"/>
      <c r="E52" s="863"/>
      <c r="F52" s="862"/>
      <c r="G52" s="862"/>
      <c r="H52" s="863"/>
      <c r="I52" s="864"/>
    </row>
    <row r="53" spans="2:10" s="857" customFormat="1" ht="23.4" x14ac:dyDescent="0.25">
      <c r="B53" s="1058" t="s">
        <v>192</v>
      </c>
      <c r="C53" s="888" t="s">
        <v>190</v>
      </c>
      <c r="D53" s="863">
        <v>1</v>
      </c>
      <c r="E53" s="863">
        <v>6</v>
      </c>
      <c r="F53" s="862"/>
      <c r="G53" s="862"/>
      <c r="H53" s="863"/>
      <c r="I53" s="864" t="e">
        <f>+#REF!+H53</f>
        <v>#REF!</v>
      </c>
    </row>
    <row r="54" spans="2:10" s="857" customFormat="1" ht="23.4" x14ac:dyDescent="0.25">
      <c r="B54" s="1057"/>
      <c r="C54" s="888" t="s">
        <v>191</v>
      </c>
      <c r="D54" s="863"/>
      <c r="E54" s="863"/>
      <c r="F54" s="862"/>
      <c r="G54" s="862"/>
      <c r="H54" s="863"/>
      <c r="I54" s="865"/>
    </row>
    <row r="55" spans="2:10" s="857" customFormat="1" ht="23.4" x14ac:dyDescent="0.25">
      <c r="B55" s="1058" t="s">
        <v>193</v>
      </c>
      <c r="C55" s="888" t="s">
        <v>190</v>
      </c>
      <c r="D55" s="863">
        <v>1</v>
      </c>
      <c r="E55" s="863">
        <v>6</v>
      </c>
      <c r="F55" s="862"/>
      <c r="G55" s="862"/>
      <c r="H55" s="863"/>
      <c r="I55" s="865"/>
    </row>
    <row r="56" spans="2:10" s="857" customFormat="1" ht="23.4" x14ac:dyDescent="0.25">
      <c r="B56" s="1057"/>
      <c r="C56" s="888" t="s">
        <v>191</v>
      </c>
      <c r="D56" s="863"/>
      <c r="E56" s="863"/>
      <c r="F56" s="862"/>
      <c r="G56" s="862"/>
      <c r="H56" s="863"/>
      <c r="I56" s="865"/>
    </row>
    <row r="57" spans="2:10" s="857" customFormat="1" ht="23.4" x14ac:dyDescent="0.25">
      <c r="B57" s="1058" t="s">
        <v>194</v>
      </c>
      <c r="C57" s="888" t="s">
        <v>190</v>
      </c>
      <c r="D57" s="863">
        <v>1</v>
      </c>
      <c r="E57" s="863">
        <v>6</v>
      </c>
      <c r="F57" s="862"/>
      <c r="G57" s="862"/>
      <c r="H57" s="863"/>
      <c r="I57" s="865"/>
    </row>
    <row r="58" spans="2:10" s="857" customFormat="1" ht="24" thickBot="1" x14ac:dyDescent="0.3">
      <c r="B58" s="1057"/>
      <c r="C58" s="888" t="s">
        <v>191</v>
      </c>
      <c r="D58" s="863"/>
      <c r="E58" s="863"/>
      <c r="F58" s="862"/>
      <c r="G58" s="862"/>
      <c r="H58" s="863"/>
      <c r="I58" s="865"/>
    </row>
    <row r="59" spans="2:10" ht="42.6" thickBot="1" x14ac:dyDescent="0.55000000000000004">
      <c r="B59" s="866" t="s">
        <v>195</v>
      </c>
      <c r="C59" s="866"/>
      <c r="D59" s="867"/>
      <c r="E59" s="925" t="s">
        <v>196</v>
      </c>
      <c r="F59" s="867"/>
      <c r="G59" s="867"/>
      <c r="H59" s="868"/>
      <c r="I59" s="869"/>
    </row>
    <row r="60" spans="2:10" ht="36.6" thickBot="1" x14ac:dyDescent="0.55000000000000004">
      <c r="B60" s="889" t="s">
        <v>197</v>
      </c>
      <c r="C60" s="889"/>
      <c r="D60" s="867"/>
      <c r="E60" s="925" t="s">
        <v>198</v>
      </c>
      <c r="F60" s="867"/>
      <c r="G60" s="867"/>
      <c r="H60" s="868"/>
      <c r="I60" s="870"/>
    </row>
    <row r="61" spans="2:10" ht="21.6" thickBot="1" x14ac:dyDescent="0.55000000000000004">
      <c r="B61" s="890" t="s">
        <v>199</v>
      </c>
      <c r="C61" s="911"/>
      <c r="D61" s="871"/>
      <c r="E61" s="872"/>
      <c r="F61" s="871"/>
      <c r="G61" s="871"/>
      <c r="H61" s="863"/>
      <c r="I61" s="873"/>
    </row>
    <row r="63" spans="2:10" ht="25.2" customHeight="1" x14ac:dyDescent="0.5">
      <c r="B63" s="1059" t="s">
        <v>200</v>
      </c>
      <c r="C63" s="1060"/>
      <c r="D63" s="1048" t="s">
        <v>183</v>
      </c>
      <c r="E63" s="1048"/>
      <c r="F63" s="1049" t="s">
        <v>184</v>
      </c>
      <c r="G63" s="1048" t="s">
        <v>185</v>
      </c>
      <c r="H63" s="1048" t="s">
        <v>111</v>
      </c>
      <c r="J63" s="896"/>
    </row>
    <row r="64" spans="2:10" ht="31.2" x14ac:dyDescent="0.5">
      <c r="B64" s="1060"/>
      <c r="C64" s="1060"/>
      <c r="D64" s="910" t="s">
        <v>186</v>
      </c>
      <c r="E64" s="860" t="s">
        <v>187</v>
      </c>
      <c r="F64" s="1049"/>
      <c r="G64" s="1048"/>
      <c r="H64" s="1048"/>
      <c r="I64" s="874"/>
    </row>
    <row r="65" spans="2:9" ht="21" customHeight="1" x14ac:dyDescent="0.5">
      <c r="B65" s="1060"/>
      <c r="C65" s="1060"/>
      <c r="D65" s="898" t="s">
        <v>126</v>
      </c>
      <c r="E65" s="898" t="s">
        <v>126</v>
      </c>
      <c r="F65" s="898" t="s">
        <v>126</v>
      </c>
      <c r="G65" s="898" t="s">
        <v>126</v>
      </c>
      <c r="H65" s="898" t="s">
        <v>126</v>
      </c>
      <c r="I65" s="874"/>
    </row>
    <row r="67" spans="2:9" s="891" customFormat="1" ht="21" x14ac:dyDescent="0.4"/>
    <row r="68" spans="2:9" s="891" customFormat="1" ht="21" x14ac:dyDescent="0.4">
      <c r="B68" s="895" t="s">
        <v>201</v>
      </c>
    </row>
    <row r="69" spans="2:9" s="891" customFormat="1" ht="21" x14ac:dyDescent="0.4">
      <c r="B69" s="1061" t="s">
        <v>202</v>
      </c>
      <c r="C69" s="1063" t="s">
        <v>203</v>
      </c>
      <c r="D69" s="1064"/>
      <c r="E69" s="1064"/>
      <c r="F69" s="1065"/>
      <c r="G69" s="1066" t="s">
        <v>204</v>
      </c>
    </row>
    <row r="70" spans="2:9" s="891" customFormat="1" ht="55.95" customHeight="1" x14ac:dyDescent="0.4">
      <c r="B70" s="1062"/>
      <c r="C70" s="897" t="s">
        <v>205</v>
      </c>
      <c r="D70" s="897" t="s">
        <v>206</v>
      </c>
      <c r="E70" s="897" t="s">
        <v>207</v>
      </c>
      <c r="F70" s="897" t="s">
        <v>208</v>
      </c>
      <c r="G70" s="1067"/>
    </row>
    <row r="71" spans="2:9" s="891" customFormat="1" ht="21" x14ac:dyDescent="0.4">
      <c r="B71" s="893" t="s">
        <v>209</v>
      </c>
      <c r="C71" s="894" t="s">
        <v>210</v>
      </c>
      <c r="D71" s="894" t="s">
        <v>210</v>
      </c>
      <c r="E71" s="894" t="s">
        <v>210</v>
      </c>
      <c r="F71" s="894" t="s">
        <v>210</v>
      </c>
      <c r="G71" s="923" t="s">
        <v>162</v>
      </c>
    </row>
    <row r="72" spans="2:9" s="891" customFormat="1" ht="21" x14ac:dyDescent="0.4">
      <c r="B72" s="893" t="s">
        <v>211</v>
      </c>
      <c r="C72" s="894" t="s">
        <v>210</v>
      </c>
      <c r="D72" s="894" t="s">
        <v>210</v>
      </c>
      <c r="E72" s="894" t="s">
        <v>210</v>
      </c>
      <c r="F72" s="894" t="s">
        <v>210</v>
      </c>
      <c r="G72" s="923" t="s">
        <v>162</v>
      </c>
    </row>
    <row r="73" spans="2:9" s="891" customFormat="1" ht="21" x14ac:dyDescent="0.4">
      <c r="B73" s="893" t="s">
        <v>212</v>
      </c>
      <c r="C73" s="894" t="s">
        <v>210</v>
      </c>
      <c r="D73" s="894" t="s">
        <v>210</v>
      </c>
      <c r="E73" s="894" t="s">
        <v>210</v>
      </c>
      <c r="F73" s="894" t="s">
        <v>210</v>
      </c>
      <c r="G73" s="923" t="s">
        <v>162</v>
      </c>
    </row>
    <row r="74" spans="2:9" s="891" customFormat="1" ht="21" x14ac:dyDescent="0.4">
      <c r="B74" s="892"/>
      <c r="C74" s="892"/>
      <c r="D74" s="892"/>
      <c r="E74" s="892"/>
      <c r="F74" s="892"/>
      <c r="G74" s="892"/>
    </row>
    <row r="75" spans="2:9" s="891" customFormat="1" ht="21" x14ac:dyDescent="0.4">
      <c r="B75" s="892"/>
      <c r="C75" s="892"/>
      <c r="D75" s="892"/>
      <c r="E75" s="892"/>
      <c r="F75" s="892"/>
      <c r="G75" s="892"/>
    </row>
    <row r="78" spans="2:9" s="875" customFormat="1" ht="21" x14ac:dyDescent="0.6"/>
    <row r="79" spans="2:9" s="875" customFormat="1" ht="21" x14ac:dyDescent="0.6">
      <c r="B79" s="1068" t="s">
        <v>213</v>
      </c>
      <c r="C79" s="1069"/>
      <c r="D79" s="1069"/>
    </row>
    <row r="80" spans="2:9" s="876" customFormat="1" ht="72" x14ac:dyDescent="0.35">
      <c r="B80" s="877" t="s">
        <v>214</v>
      </c>
      <c r="C80" s="878" t="s">
        <v>215</v>
      </c>
      <c r="D80" s="879" t="s">
        <v>216</v>
      </c>
    </row>
    <row r="81" spans="2:4" s="876" customFormat="1" ht="21" x14ac:dyDescent="0.25">
      <c r="B81" s="880">
        <v>1</v>
      </c>
      <c r="C81" s="912" t="s">
        <v>217</v>
      </c>
      <c r="D81" s="924">
        <v>6</v>
      </c>
    </row>
    <row r="82" spans="2:4" s="876" customFormat="1" ht="21" x14ac:dyDescent="0.25">
      <c r="B82" s="881"/>
      <c r="C82" s="881"/>
      <c r="D82" s="912"/>
    </row>
    <row r="83" spans="2:4" s="876" customFormat="1" ht="21" x14ac:dyDescent="0.25">
      <c r="B83" s="881"/>
      <c r="C83" s="881"/>
      <c r="D83" s="912"/>
    </row>
    <row r="84" spans="2:4" s="876" customFormat="1" ht="21" x14ac:dyDescent="0.25">
      <c r="B84" s="881"/>
      <c r="C84" s="881"/>
      <c r="D84" s="912"/>
    </row>
    <row r="85" spans="2:4" s="875" customFormat="1" ht="21" x14ac:dyDescent="0.6">
      <c r="B85" s="881"/>
      <c r="C85" s="881"/>
      <c r="D85" s="912"/>
    </row>
    <row r="86" spans="2:4" s="875" customFormat="1" ht="21" x14ac:dyDescent="0.6">
      <c r="B86" s="882"/>
      <c r="C86" s="882"/>
      <c r="D86" s="883"/>
    </row>
    <row r="87" spans="2:4" s="875" customFormat="1" ht="21" x14ac:dyDescent="0.6">
      <c r="B87" s="882" t="s">
        <v>218</v>
      </c>
      <c r="C87" s="883"/>
      <c r="D87" s="883"/>
    </row>
    <row r="88" spans="2:4" s="875" customFormat="1" ht="21" x14ac:dyDescent="0.6">
      <c r="B88" s="882"/>
      <c r="C88" s="882" t="s">
        <v>219</v>
      </c>
      <c r="D88" s="883"/>
    </row>
    <row r="89" spans="2:4" s="876" customFormat="1" ht="54" x14ac:dyDescent="0.35">
      <c r="B89" s="877" t="s">
        <v>214</v>
      </c>
      <c r="C89" s="878" t="s">
        <v>220</v>
      </c>
      <c r="D89" s="879" t="s">
        <v>221</v>
      </c>
    </row>
    <row r="90" spans="2:4" s="876" customFormat="1" ht="21" x14ac:dyDescent="0.25">
      <c r="B90" s="880">
        <v>1</v>
      </c>
      <c r="C90" s="913" t="s">
        <v>128</v>
      </c>
      <c r="D90" s="912"/>
    </row>
    <row r="91" spans="2:4" s="876" customFormat="1" ht="21" x14ac:dyDescent="0.25">
      <c r="B91" s="880">
        <v>2</v>
      </c>
      <c r="C91" s="912"/>
      <c r="D91" s="912"/>
    </row>
    <row r="92" spans="2:4" s="876" customFormat="1" ht="21" x14ac:dyDescent="0.25">
      <c r="B92" s="880">
        <v>3</v>
      </c>
      <c r="C92" s="912"/>
      <c r="D92" s="912"/>
    </row>
    <row r="93" spans="2:4" s="876" customFormat="1" ht="21" x14ac:dyDescent="0.25">
      <c r="B93" s="880"/>
      <c r="C93" s="881"/>
      <c r="D93" s="881"/>
    </row>
    <row r="94" spans="2:4" s="875" customFormat="1" ht="21" x14ac:dyDescent="0.6">
      <c r="B94" s="880"/>
      <c r="C94" s="881"/>
      <c r="D94" s="881"/>
    </row>
    <row r="95" spans="2:4" s="875" customFormat="1" ht="21" x14ac:dyDescent="0.6">
      <c r="B95" s="914" t="s">
        <v>222</v>
      </c>
      <c r="C95" s="883"/>
      <c r="D95" s="883"/>
    </row>
    <row r="96" spans="2:4" s="875" customFormat="1" ht="21" x14ac:dyDescent="0.6">
      <c r="B96" s="884"/>
      <c r="C96" s="883"/>
      <c r="D96" s="883"/>
    </row>
    <row r="97" spans="2:4" s="875" customFormat="1" ht="21" x14ac:dyDescent="0.6">
      <c r="B97" s="882"/>
      <c r="C97" s="882" t="s">
        <v>223</v>
      </c>
      <c r="D97" s="883"/>
    </row>
    <row r="98" spans="2:4" s="875" customFormat="1" ht="57" x14ac:dyDescent="0.6">
      <c r="B98" s="877" t="s">
        <v>214</v>
      </c>
      <c r="C98" s="878" t="s">
        <v>220</v>
      </c>
      <c r="D98" s="879" t="s">
        <v>221</v>
      </c>
    </row>
    <row r="99" spans="2:4" s="875" customFormat="1" ht="21" x14ac:dyDescent="0.6">
      <c r="B99" s="928">
        <v>1</v>
      </c>
      <c r="C99" s="926" t="s">
        <v>127</v>
      </c>
      <c r="D99" s="915"/>
    </row>
    <row r="100" spans="2:4" s="875" customFormat="1" ht="21" x14ac:dyDescent="0.6">
      <c r="B100" s="928">
        <v>2</v>
      </c>
      <c r="C100" s="927" t="s">
        <v>129</v>
      </c>
      <c r="D100" s="916"/>
    </row>
    <row r="101" spans="2:4" s="875" customFormat="1" ht="21" x14ac:dyDescent="0.6">
      <c r="B101" s="915"/>
      <c r="C101" s="916"/>
      <c r="D101" s="916"/>
    </row>
    <row r="102" spans="2:4" s="875" customFormat="1" ht="21" x14ac:dyDescent="0.6">
      <c r="B102" s="915"/>
      <c r="C102" s="916"/>
      <c r="D102" s="916"/>
    </row>
    <row r="103" spans="2:4" s="875" customFormat="1" ht="21" x14ac:dyDescent="0.6">
      <c r="B103" s="915"/>
      <c r="C103" s="916"/>
      <c r="D103" s="916"/>
    </row>
    <row r="104" spans="2:4" s="875" customFormat="1" ht="21" x14ac:dyDescent="0.6">
      <c r="B104" s="883"/>
      <c r="C104" s="883"/>
      <c r="D104" s="883"/>
    </row>
    <row r="105" spans="2:4" s="875" customFormat="1" ht="21" x14ac:dyDescent="0.6">
      <c r="B105" s="882"/>
      <c r="C105" s="882" t="s">
        <v>224</v>
      </c>
      <c r="D105" s="883"/>
    </row>
    <row r="106" spans="2:4" s="875" customFormat="1" ht="57" x14ac:dyDescent="0.6">
      <c r="B106" s="877" t="s">
        <v>214</v>
      </c>
      <c r="C106" s="878" t="s">
        <v>220</v>
      </c>
      <c r="D106" s="879" t="s">
        <v>221</v>
      </c>
    </row>
    <row r="107" spans="2:4" s="875" customFormat="1" ht="21" x14ac:dyDescent="0.6">
      <c r="B107" s="885">
        <v>1</v>
      </c>
      <c r="C107" s="886"/>
      <c r="D107" s="886"/>
    </row>
    <row r="108" spans="2:4" s="875" customFormat="1" ht="21" x14ac:dyDescent="0.6">
      <c r="B108" s="887"/>
      <c r="C108" s="886"/>
      <c r="D108" s="886"/>
    </row>
    <row r="109" spans="2:4" s="875" customFormat="1" ht="21" x14ac:dyDescent="0.6">
      <c r="B109" s="887"/>
      <c r="C109" s="886"/>
      <c r="D109" s="886"/>
    </row>
    <row r="110" spans="2:4" s="875" customFormat="1" ht="21" x14ac:dyDescent="0.6">
      <c r="B110" s="887"/>
      <c r="C110" s="886"/>
      <c r="D110" s="886"/>
    </row>
    <row r="111" spans="2:4" s="875" customFormat="1" ht="21" x14ac:dyDescent="0.6">
      <c r="B111" s="887"/>
      <c r="C111" s="886"/>
      <c r="D111" s="886"/>
    </row>
    <row r="112" spans="2:4" ht="19.8" x14ac:dyDescent="0.5">
      <c r="B112" s="883"/>
      <c r="C112" s="883"/>
      <c r="D112" s="883"/>
    </row>
  </sheetData>
  <mergeCells count="51">
    <mergeCell ref="D44:E44"/>
    <mergeCell ref="G44:H44"/>
    <mergeCell ref="C27:D27"/>
    <mergeCell ref="E27:F27"/>
    <mergeCell ref="E30:F30"/>
    <mergeCell ref="E31:F42"/>
    <mergeCell ref="D33:D34"/>
    <mergeCell ref="B79:D79"/>
    <mergeCell ref="B3:I3"/>
    <mergeCell ref="B6:B7"/>
    <mergeCell ref="C6:C7"/>
    <mergeCell ref="D6:H6"/>
    <mergeCell ref="I6:I7"/>
    <mergeCell ref="B19:B20"/>
    <mergeCell ref="C19:D19"/>
    <mergeCell ref="E19:F20"/>
    <mergeCell ref="C20:D20"/>
    <mergeCell ref="C21:D21"/>
    <mergeCell ref="E21:F21"/>
    <mergeCell ref="C22:D22"/>
    <mergeCell ref="E22:F22"/>
    <mergeCell ref="C23:D23"/>
    <mergeCell ref="E23:F23"/>
    <mergeCell ref="B69:B70"/>
    <mergeCell ref="C69:F69"/>
    <mergeCell ref="G69:G70"/>
    <mergeCell ref="D63:E63"/>
    <mergeCell ref="F63:F64"/>
    <mergeCell ref="G63:G64"/>
    <mergeCell ref="H63:H64"/>
    <mergeCell ref="B51:B52"/>
    <mergeCell ref="B53:B54"/>
    <mergeCell ref="B55:B56"/>
    <mergeCell ref="B57:B58"/>
    <mergeCell ref="B63:C65"/>
    <mergeCell ref="B50:H50"/>
    <mergeCell ref="B1:I1"/>
    <mergeCell ref="B2:H2"/>
    <mergeCell ref="D47:H47"/>
    <mergeCell ref="I47:I49"/>
    <mergeCell ref="D48:E48"/>
    <mergeCell ref="F48:F49"/>
    <mergeCell ref="G48:G49"/>
    <mergeCell ref="H48:H49"/>
    <mergeCell ref="B47:C49"/>
    <mergeCell ref="C24:D24"/>
    <mergeCell ref="E24:F24"/>
    <mergeCell ref="C25:D25"/>
    <mergeCell ref="E25:F25"/>
    <mergeCell ref="C26:D26"/>
    <mergeCell ref="E26:F2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U66"/>
  <sheetViews>
    <sheetView showGridLines="0" zoomScaleNormal="100" zoomScaleSheetLayoutView="100" workbookViewId="0">
      <selection activeCell="B10" sqref="B10:S10"/>
    </sheetView>
  </sheetViews>
  <sheetFormatPr defaultColWidth="8.59765625" defaultRowHeight="18" customHeight="1" x14ac:dyDescent="0.3"/>
  <cols>
    <col min="1" max="1" width="19.59765625" style="163" customWidth="1"/>
    <col min="2" max="2" width="3.09765625" style="163" customWidth="1"/>
    <col min="3" max="3" width="22.09765625" style="163" customWidth="1"/>
    <col min="4" max="4" width="19.09765625" style="163" customWidth="1"/>
    <col min="5" max="5" width="11.09765625" style="163" customWidth="1"/>
    <col min="6" max="6" width="7.59765625" style="163" customWidth="1"/>
    <col min="7" max="18" width="4.09765625" style="163" customWidth="1"/>
    <col min="19" max="19" width="8.59765625" style="163" customWidth="1"/>
    <col min="20" max="16384" width="8.59765625" style="163"/>
  </cols>
  <sheetData>
    <row r="1" spans="1:20" ht="18" customHeight="1" x14ac:dyDescent="0.3">
      <c r="A1" s="298" t="s">
        <v>351</v>
      </c>
      <c r="B1" s="2120" t="s">
        <v>1143</v>
      </c>
      <c r="C1" s="1657"/>
      <c r="D1" s="1657"/>
      <c r="E1" s="1657"/>
      <c r="F1" s="1657"/>
      <c r="G1" s="1657"/>
      <c r="H1" s="1657"/>
      <c r="I1" s="1657"/>
      <c r="J1" s="1657"/>
      <c r="K1" s="1657"/>
      <c r="L1" s="1657"/>
      <c r="M1" s="1657"/>
      <c r="N1" s="1657"/>
      <c r="O1" s="1657"/>
      <c r="P1" s="1657"/>
      <c r="Q1" s="1657"/>
      <c r="R1" s="1657"/>
      <c r="S1" s="1371"/>
    </row>
    <row r="2" spans="1:20" ht="18" customHeight="1" x14ac:dyDescent="0.3">
      <c r="A2" s="377" t="s">
        <v>61</v>
      </c>
      <c r="B2" s="2213" t="s">
        <v>625</v>
      </c>
      <c r="C2" s="2213"/>
      <c r="D2" s="2213"/>
      <c r="E2" s="2213"/>
      <c r="F2" s="2213"/>
      <c r="G2" s="2213"/>
      <c r="H2" s="2213"/>
      <c r="I2" s="2213"/>
      <c r="J2" s="2213"/>
      <c r="K2" s="2213"/>
      <c r="L2" s="2213"/>
      <c r="M2" s="2213"/>
      <c r="N2" s="2213"/>
      <c r="O2" s="2213"/>
      <c r="P2" s="2213"/>
      <c r="Q2" s="2213"/>
      <c r="R2" s="2213"/>
      <c r="S2" s="2214"/>
    </row>
    <row r="3" spans="1:20" ht="18" customHeight="1" x14ac:dyDescent="0.3">
      <c r="A3" s="351" t="s">
        <v>63</v>
      </c>
      <c r="B3" s="2213" t="s">
        <v>131</v>
      </c>
      <c r="C3" s="2215"/>
      <c r="D3" s="2215"/>
      <c r="E3" s="2215"/>
      <c r="F3" s="2214" t="s">
        <v>65</v>
      </c>
      <c r="G3" s="2214"/>
      <c r="H3" s="2215" t="s">
        <v>132</v>
      </c>
      <c r="I3" s="2215"/>
      <c r="J3" s="2215"/>
      <c r="K3" s="2215"/>
      <c r="L3" s="2215"/>
      <c r="M3" s="2215"/>
      <c r="N3" s="2215"/>
      <c r="O3" s="2215"/>
      <c r="P3" s="2215"/>
      <c r="Q3" s="2215"/>
      <c r="R3" s="2215"/>
      <c r="S3" s="2216"/>
    </row>
    <row r="4" spans="1:20" ht="18" customHeight="1" x14ac:dyDescent="0.3">
      <c r="A4" s="276" t="s">
        <v>1144</v>
      </c>
      <c r="B4" s="2213" t="s">
        <v>1087</v>
      </c>
      <c r="C4" s="2213"/>
      <c r="D4" s="2213"/>
      <c r="E4" s="2213"/>
      <c r="F4" s="2213" t="s">
        <v>67</v>
      </c>
      <c r="G4" s="2216"/>
      <c r="H4" s="2215" t="s">
        <v>1088</v>
      </c>
      <c r="I4" s="2215"/>
      <c r="J4" s="2215"/>
      <c r="K4" s="2215"/>
      <c r="L4" s="2215"/>
      <c r="M4" s="2215"/>
      <c r="N4" s="2215"/>
      <c r="O4" s="2215"/>
      <c r="P4" s="2215"/>
      <c r="Q4" s="2215"/>
      <c r="R4" s="2215"/>
      <c r="S4" s="2216"/>
    </row>
    <row r="5" spans="1:20" ht="18" customHeight="1" x14ac:dyDescent="0.3">
      <c r="A5" s="276"/>
      <c r="B5" s="2219"/>
      <c r="C5" s="2220"/>
      <c r="D5" s="2220"/>
      <c r="E5" s="2220"/>
      <c r="F5" s="2213"/>
      <c r="G5" s="2216"/>
      <c r="H5" s="2213" t="s">
        <v>1089</v>
      </c>
      <c r="I5" s="2215"/>
      <c r="J5" s="2215"/>
      <c r="K5" s="2215"/>
      <c r="L5" s="2215"/>
      <c r="M5" s="2215"/>
      <c r="N5" s="2215"/>
      <c r="O5" s="2215"/>
      <c r="P5" s="2215"/>
      <c r="Q5" s="2215"/>
      <c r="R5" s="2215"/>
      <c r="S5" s="2216"/>
    </row>
    <row r="6" spans="1:20" ht="18" customHeight="1" x14ac:dyDescent="0.3">
      <c r="A6" s="276"/>
      <c r="B6" s="2219"/>
      <c r="C6" s="2220"/>
      <c r="D6" s="2220"/>
      <c r="E6" s="2220"/>
      <c r="F6" s="2213"/>
      <c r="G6" s="2216"/>
      <c r="H6" s="2213" t="s">
        <v>1090</v>
      </c>
      <c r="I6" s="2215"/>
      <c r="J6" s="2215"/>
      <c r="K6" s="2215"/>
      <c r="L6" s="2215"/>
      <c r="M6" s="2215"/>
      <c r="N6" s="2215"/>
      <c r="O6" s="2215"/>
      <c r="P6" s="2215"/>
      <c r="Q6" s="2215"/>
      <c r="R6" s="2215"/>
      <c r="S6" s="2216"/>
    </row>
    <row r="7" spans="1:20" ht="18" customHeight="1" x14ac:dyDescent="0.3">
      <c r="A7" s="351" t="s">
        <v>69</v>
      </c>
      <c r="B7" s="2213" t="s">
        <v>1091</v>
      </c>
      <c r="C7" s="2213"/>
      <c r="D7" s="2213"/>
      <c r="E7" s="2213"/>
      <c r="F7" s="2213"/>
      <c r="G7" s="2213"/>
      <c r="H7" s="2213"/>
      <c r="I7" s="2213"/>
      <c r="J7" s="2213"/>
      <c r="K7" s="2213"/>
      <c r="L7" s="2213"/>
      <c r="M7" s="2213"/>
      <c r="N7" s="2213"/>
      <c r="O7" s="2213"/>
      <c r="P7" s="2213"/>
      <c r="Q7" s="2213"/>
      <c r="R7" s="2213"/>
      <c r="S7" s="2214"/>
    </row>
    <row r="8" spans="1:20" ht="18" customHeight="1" x14ac:dyDescent="0.3">
      <c r="A8" s="351" t="s">
        <v>70</v>
      </c>
      <c r="B8" s="2213" t="s">
        <v>1092</v>
      </c>
      <c r="C8" s="2213"/>
      <c r="D8" s="2213"/>
      <c r="E8" s="2213"/>
      <c r="F8" s="2213"/>
      <c r="G8" s="2213"/>
      <c r="H8" s="2213"/>
      <c r="I8" s="2213"/>
      <c r="J8" s="2213"/>
      <c r="K8" s="2213"/>
      <c r="L8" s="2213"/>
      <c r="M8" s="2213"/>
      <c r="N8" s="2213"/>
      <c r="O8" s="2213"/>
      <c r="P8" s="2213"/>
      <c r="Q8" s="2213"/>
      <c r="R8" s="2213"/>
      <c r="S8" s="2214"/>
    </row>
    <row r="9" spans="1:20" ht="18" customHeight="1" x14ac:dyDescent="0.3">
      <c r="A9" s="196" t="s">
        <v>71</v>
      </c>
      <c r="B9" s="263"/>
      <c r="C9" s="958" t="s">
        <v>1093</v>
      </c>
      <c r="D9" s="958"/>
      <c r="E9" s="958"/>
      <c r="F9" s="958"/>
      <c r="G9" s="958"/>
      <c r="H9" s="958"/>
      <c r="I9" s="958"/>
      <c r="J9" s="958"/>
      <c r="K9" s="958"/>
      <c r="L9" s="958"/>
      <c r="M9" s="958"/>
      <c r="N9" s="958"/>
      <c r="O9" s="958"/>
      <c r="P9" s="958"/>
      <c r="Q9" s="958"/>
      <c r="R9" s="958"/>
      <c r="S9" s="1517"/>
    </row>
    <row r="10" spans="1:20" ht="18" customHeight="1" x14ac:dyDescent="0.3">
      <c r="A10" s="305" t="s">
        <v>72</v>
      </c>
      <c r="B10" s="161"/>
      <c r="C10" s="2217"/>
      <c r="D10" s="2217"/>
      <c r="E10" s="2217"/>
      <c r="F10" s="2217"/>
      <c r="G10" s="2217"/>
      <c r="H10" s="2217"/>
      <c r="I10" s="2217"/>
      <c r="J10" s="2217"/>
      <c r="K10" s="2217"/>
      <c r="L10" s="2217"/>
      <c r="M10" s="2217"/>
      <c r="N10" s="2217"/>
      <c r="O10" s="2217"/>
      <c r="P10" s="2217"/>
      <c r="Q10" s="2217"/>
      <c r="R10" s="2217"/>
      <c r="S10" s="2218"/>
    </row>
    <row r="11" spans="1:20" ht="18" customHeight="1" x14ac:dyDescent="0.3">
      <c r="A11" s="1657" t="s">
        <v>73</v>
      </c>
      <c r="B11" s="2222" t="s">
        <v>1145</v>
      </c>
      <c r="C11" s="2223"/>
      <c r="D11" s="2223"/>
      <c r="E11" s="2223"/>
      <c r="F11" s="2223"/>
      <c r="G11" s="2223"/>
      <c r="H11" s="2223"/>
      <c r="I11" s="2223"/>
      <c r="J11" s="2223"/>
      <c r="K11" s="2223"/>
      <c r="L11" s="2223"/>
      <c r="M11" s="2223"/>
      <c r="N11" s="2223"/>
      <c r="O11" s="2223"/>
      <c r="P11" s="2223"/>
      <c r="Q11" s="2223"/>
      <c r="R11" s="2223"/>
      <c r="S11" s="2224"/>
      <c r="T11" s="163" t="s">
        <v>137</v>
      </c>
    </row>
    <row r="12" spans="1:20" ht="18" customHeight="1" x14ac:dyDescent="0.3">
      <c r="A12" s="2221"/>
      <c r="B12" s="2225" t="s">
        <v>1146</v>
      </c>
      <c r="C12" s="2226"/>
      <c r="D12" s="2226"/>
      <c r="E12" s="2226"/>
      <c r="F12" s="2226"/>
      <c r="G12" s="2226"/>
      <c r="H12" s="2226"/>
      <c r="I12" s="2226"/>
      <c r="J12" s="2226"/>
      <c r="K12" s="2226"/>
      <c r="L12" s="2226"/>
      <c r="M12" s="2226"/>
      <c r="N12" s="2226"/>
      <c r="O12" s="2226"/>
      <c r="P12" s="2226"/>
      <c r="Q12" s="2226"/>
      <c r="R12" s="2226"/>
      <c r="S12" s="2227"/>
    </row>
    <row r="13" spans="1:20" ht="18" customHeight="1" x14ac:dyDescent="0.3">
      <c r="A13" s="1657" t="s">
        <v>74</v>
      </c>
      <c r="B13" s="2223" t="s">
        <v>1147</v>
      </c>
      <c r="C13" s="2230"/>
      <c r="D13" s="2230"/>
      <c r="E13" s="2230"/>
      <c r="F13" s="2231"/>
      <c r="G13" s="2228" t="s">
        <v>364</v>
      </c>
      <c r="H13" s="2228"/>
      <c r="I13" s="2228"/>
      <c r="J13" s="2223" t="s">
        <v>1148</v>
      </c>
      <c r="K13" s="2230"/>
      <c r="L13" s="2230"/>
      <c r="M13" s="2230"/>
      <c r="N13" s="2230"/>
      <c r="O13" s="2230"/>
      <c r="P13" s="2230"/>
      <c r="Q13" s="2230"/>
      <c r="R13" s="2230"/>
      <c r="S13" s="2231"/>
    </row>
    <row r="14" spans="1:20" ht="18" customHeight="1" x14ac:dyDescent="0.3">
      <c r="A14" s="1599"/>
      <c r="B14" s="2238" t="s">
        <v>1149</v>
      </c>
      <c r="C14" s="2233"/>
      <c r="D14" s="2233"/>
      <c r="E14" s="2233"/>
      <c r="F14" s="2234"/>
      <c r="G14" s="2229"/>
      <c r="H14" s="2229"/>
      <c r="I14" s="2229"/>
      <c r="J14" s="2232" t="s">
        <v>1150</v>
      </c>
      <c r="K14" s="2233"/>
      <c r="L14" s="2233"/>
      <c r="M14" s="2233"/>
      <c r="N14" s="2233"/>
      <c r="O14" s="2233"/>
      <c r="P14" s="2233"/>
      <c r="Q14" s="2233"/>
      <c r="R14" s="2233"/>
      <c r="S14" s="2234"/>
    </row>
    <row r="15" spans="1:20" ht="18" customHeight="1" x14ac:dyDescent="0.3">
      <c r="A15" s="1599"/>
      <c r="B15" s="2238" t="s">
        <v>1151</v>
      </c>
      <c r="C15" s="2233"/>
      <c r="D15" s="2233"/>
      <c r="E15" s="2233"/>
      <c r="F15" s="2234"/>
      <c r="G15" s="2229"/>
      <c r="H15" s="2229"/>
      <c r="I15" s="2229"/>
      <c r="J15" s="2235"/>
      <c r="K15" s="2236"/>
      <c r="L15" s="2236"/>
      <c r="M15" s="2236"/>
      <c r="N15" s="2236"/>
      <c r="O15" s="2236"/>
      <c r="P15" s="2236"/>
      <c r="Q15" s="2236"/>
      <c r="R15" s="2236"/>
      <c r="S15" s="2237"/>
    </row>
    <row r="16" spans="1:20" ht="18" customHeight="1" x14ac:dyDescent="0.3">
      <c r="A16" s="263"/>
      <c r="B16" s="755" t="s">
        <v>1152</v>
      </c>
      <c r="C16" s="756"/>
      <c r="D16" s="756"/>
      <c r="E16" s="756"/>
      <c r="F16" s="757"/>
      <c r="G16" s="759"/>
      <c r="H16" s="759"/>
      <c r="I16" s="759"/>
      <c r="J16" s="758"/>
      <c r="K16" s="760"/>
      <c r="L16" s="760"/>
      <c r="M16" s="760"/>
      <c r="N16" s="760"/>
      <c r="O16" s="760"/>
      <c r="P16" s="760"/>
      <c r="Q16" s="760"/>
      <c r="R16" s="760"/>
      <c r="S16" s="761"/>
    </row>
    <row r="17" spans="1:19" ht="18" customHeight="1" x14ac:dyDescent="0.3">
      <c r="A17" s="241" t="s">
        <v>76</v>
      </c>
      <c r="B17" s="193"/>
      <c r="C17" s="193"/>
      <c r="D17" s="251"/>
      <c r="E17" s="251"/>
      <c r="F17" s="251"/>
      <c r="G17" s="2241" t="s">
        <v>77</v>
      </c>
      <c r="H17" s="2241"/>
      <c r="I17" s="2241"/>
      <c r="J17" s="2241"/>
      <c r="K17" s="2241" t="s">
        <v>78</v>
      </c>
      <c r="L17" s="2241"/>
      <c r="M17" s="2241"/>
      <c r="N17" s="2241"/>
      <c r="O17" s="2241" t="s">
        <v>79</v>
      </c>
      <c r="P17" s="2241"/>
      <c r="Q17" s="2241"/>
      <c r="R17" s="2241"/>
      <c r="S17" s="2241"/>
    </row>
    <row r="18" spans="1:19" ht="18" customHeight="1" x14ac:dyDescent="0.3">
      <c r="A18" s="2242" t="s">
        <v>1153</v>
      </c>
      <c r="B18" s="2242"/>
      <c r="C18" s="2242"/>
      <c r="D18" s="2242"/>
      <c r="E18" s="2242"/>
      <c r="F18" s="2242"/>
      <c r="G18" s="2243"/>
      <c r="H18" s="2243"/>
      <c r="I18" s="2243"/>
      <c r="J18" s="2243"/>
      <c r="K18" s="2243"/>
      <c r="L18" s="2243"/>
      <c r="M18" s="2243"/>
      <c r="N18" s="2243"/>
      <c r="O18" s="2243"/>
      <c r="P18" s="2243"/>
      <c r="Q18" s="2243"/>
      <c r="R18" s="2243"/>
      <c r="S18" s="2243"/>
    </row>
    <row r="19" spans="1:19" ht="18" customHeight="1" x14ac:dyDescent="0.3">
      <c r="A19" s="2239" t="s">
        <v>1154</v>
      </c>
      <c r="B19" s="2239"/>
      <c r="C19" s="2239"/>
      <c r="D19" s="2239"/>
      <c r="E19" s="2239"/>
      <c r="F19" s="2239"/>
      <c r="G19" s="2240"/>
      <c r="H19" s="2240"/>
      <c r="I19" s="2240"/>
      <c r="J19" s="2240"/>
      <c r="K19" s="2240"/>
      <c r="L19" s="2240"/>
      <c r="M19" s="2240"/>
      <c r="N19" s="2240"/>
      <c r="O19" s="2240"/>
      <c r="P19" s="2240"/>
      <c r="Q19" s="2240"/>
      <c r="R19" s="2240"/>
      <c r="S19" s="2240"/>
    </row>
    <row r="20" spans="1:19" ht="18" customHeight="1" thickBot="1" x14ac:dyDescent="0.35">
      <c r="A20" s="2244" t="s">
        <v>80</v>
      </c>
      <c r="B20" s="2244"/>
      <c r="C20" s="2244"/>
      <c r="D20" s="2244"/>
      <c r="E20" s="2244"/>
      <c r="F20" s="2244"/>
      <c r="G20" s="2245">
        <f>SUM(G18:J19)</f>
        <v>0</v>
      </c>
      <c r="H20" s="2245"/>
      <c r="I20" s="2245"/>
      <c r="J20" s="2245"/>
      <c r="K20" s="2245">
        <f>SUM(K18:N19)</f>
        <v>0</v>
      </c>
      <c r="L20" s="2245"/>
      <c r="M20" s="2245"/>
      <c r="N20" s="2245"/>
      <c r="O20" s="2245">
        <f>SUM(K20)</f>
        <v>0</v>
      </c>
      <c r="P20" s="2245"/>
      <c r="Q20" s="2245"/>
      <c r="R20" s="2245"/>
      <c r="S20" s="2245"/>
    </row>
    <row r="21" spans="1:19" ht="18" customHeight="1" thickTop="1" x14ac:dyDescent="0.3">
      <c r="A21" s="160"/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274"/>
    </row>
    <row r="22" spans="1:19" ht="18" customHeight="1" x14ac:dyDescent="0.3">
      <c r="A22" s="2246" t="s">
        <v>81</v>
      </c>
      <c r="B22" s="2246"/>
      <c r="C22" s="2246" t="s">
        <v>82</v>
      </c>
      <c r="D22" s="2246"/>
      <c r="E22" s="2246" t="s">
        <v>83</v>
      </c>
      <c r="F22" s="2246"/>
      <c r="G22" s="2247" t="s">
        <v>81</v>
      </c>
      <c r="H22" s="2247"/>
      <c r="I22" s="2247"/>
      <c r="J22" s="2247"/>
      <c r="K22" s="2247" t="s">
        <v>82</v>
      </c>
      <c r="L22" s="2247"/>
      <c r="M22" s="2247"/>
      <c r="N22" s="2247"/>
      <c r="O22" s="2247" t="s">
        <v>83</v>
      </c>
      <c r="P22" s="2247"/>
      <c r="Q22" s="2247"/>
      <c r="R22" s="2247"/>
      <c r="S22" s="2247"/>
    </row>
    <row r="23" spans="1:19" ht="18" customHeight="1" x14ac:dyDescent="0.3">
      <c r="A23" s="2251" t="s">
        <v>84</v>
      </c>
      <c r="B23" s="2252"/>
      <c r="C23" s="2223" t="s">
        <v>1155</v>
      </c>
      <c r="D23" s="2223"/>
      <c r="E23" s="2223" t="s">
        <v>1156</v>
      </c>
      <c r="F23" s="2223"/>
      <c r="G23" s="2257" t="s">
        <v>85</v>
      </c>
      <c r="H23" s="2257"/>
      <c r="I23" s="2257"/>
      <c r="J23" s="2258"/>
      <c r="K23" s="2260" t="s">
        <v>1105</v>
      </c>
      <c r="L23" s="2261"/>
      <c r="M23" s="2261"/>
      <c r="N23" s="2261"/>
      <c r="O23" s="2261" t="s">
        <v>1106</v>
      </c>
      <c r="P23" s="2261"/>
      <c r="Q23" s="2261"/>
      <c r="R23" s="2261"/>
      <c r="S23" s="2262"/>
    </row>
    <row r="24" spans="1:19" ht="18" customHeight="1" x14ac:dyDescent="0.3">
      <c r="A24" s="2253"/>
      <c r="B24" s="2254"/>
      <c r="C24" s="2235"/>
      <c r="D24" s="2235"/>
      <c r="E24" s="2235"/>
      <c r="F24" s="2235"/>
      <c r="G24" s="2235"/>
      <c r="H24" s="2235"/>
      <c r="I24" s="2235"/>
      <c r="J24" s="2259"/>
      <c r="K24" s="2263" t="s">
        <v>1108</v>
      </c>
      <c r="L24" s="2264"/>
      <c r="M24" s="2264"/>
      <c r="N24" s="2264"/>
      <c r="O24" s="2265"/>
      <c r="P24" s="2265"/>
      <c r="Q24" s="2265"/>
      <c r="R24" s="2265"/>
      <c r="S24" s="2266"/>
    </row>
    <row r="25" spans="1:19" ht="18" customHeight="1" x14ac:dyDescent="0.3">
      <c r="A25" s="2255"/>
      <c r="B25" s="2256"/>
      <c r="C25" s="2248"/>
      <c r="D25" s="2248"/>
      <c r="E25" s="762"/>
      <c r="F25" s="763"/>
      <c r="G25" s="2248"/>
      <c r="H25" s="2248"/>
      <c r="I25" s="2248"/>
      <c r="J25" s="2250"/>
      <c r="K25" s="2249"/>
      <c r="L25" s="2248"/>
      <c r="M25" s="2248"/>
      <c r="N25" s="2248"/>
      <c r="O25" s="2248"/>
      <c r="P25" s="2248"/>
      <c r="Q25" s="2248"/>
      <c r="R25" s="2248"/>
      <c r="S25" s="2250"/>
    </row>
    <row r="26" spans="1:19" ht="18" customHeight="1" x14ac:dyDescent="0.3">
      <c r="A26" s="305" t="s">
        <v>86</v>
      </c>
      <c r="B26" s="301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260"/>
    </row>
    <row r="27" spans="1:19" ht="18" customHeight="1" x14ac:dyDescent="0.3">
      <c r="A27" s="2246" t="s">
        <v>81</v>
      </c>
      <c r="B27" s="2246"/>
      <c r="C27" s="2247" t="s">
        <v>82</v>
      </c>
      <c r="D27" s="2247"/>
      <c r="E27" s="2247" t="s">
        <v>83</v>
      </c>
      <c r="F27" s="2247"/>
      <c r="G27" s="2247" t="s">
        <v>81</v>
      </c>
      <c r="H27" s="2247"/>
      <c r="I27" s="2247"/>
      <c r="J27" s="2247"/>
      <c r="K27" s="2247" t="s">
        <v>82</v>
      </c>
      <c r="L27" s="2247"/>
      <c r="M27" s="2247"/>
      <c r="N27" s="2247"/>
      <c r="O27" s="2247" t="s">
        <v>83</v>
      </c>
      <c r="P27" s="2247"/>
      <c r="Q27" s="2247"/>
      <c r="R27" s="2247"/>
      <c r="S27" s="2247"/>
    </row>
    <row r="28" spans="1:19" ht="18" customHeight="1" x14ac:dyDescent="0.3">
      <c r="A28" s="2267" t="s">
        <v>409</v>
      </c>
      <c r="B28" s="955"/>
      <c r="C28" s="2222" t="s">
        <v>1157</v>
      </c>
      <c r="D28" s="2274"/>
      <c r="E28" s="2223" t="s">
        <v>1158</v>
      </c>
      <c r="F28" s="2231"/>
      <c r="G28" s="2269" t="s">
        <v>410</v>
      </c>
      <c r="H28" s="2270"/>
      <c r="I28" s="2270"/>
      <c r="J28" s="2270"/>
      <c r="K28" s="2222" t="s">
        <v>1159</v>
      </c>
      <c r="L28" s="2273"/>
      <c r="M28" s="2273"/>
      <c r="N28" s="2274"/>
      <c r="O28" s="2222" t="s">
        <v>1160</v>
      </c>
      <c r="P28" s="2273"/>
      <c r="Q28" s="2273"/>
      <c r="R28" s="2273"/>
      <c r="S28" s="2274"/>
    </row>
    <row r="29" spans="1:19" ht="18" customHeight="1" x14ac:dyDescent="0.3">
      <c r="A29" s="2268"/>
      <c r="B29" s="956"/>
      <c r="C29" s="764"/>
      <c r="D29" s="765"/>
      <c r="E29" s="762"/>
      <c r="F29" s="766"/>
      <c r="G29" s="2271"/>
      <c r="H29" s="2272"/>
      <c r="I29" s="2272"/>
      <c r="J29" s="2272"/>
      <c r="K29" s="2225" t="s">
        <v>1161</v>
      </c>
      <c r="L29" s="2275"/>
      <c r="M29" s="2275"/>
      <c r="N29" s="2276"/>
      <c r="O29" s="764"/>
      <c r="P29" s="767"/>
      <c r="Q29" s="767"/>
      <c r="R29" s="767"/>
      <c r="S29" s="765"/>
    </row>
    <row r="30" spans="1:19" ht="18" customHeight="1" x14ac:dyDescent="0.3">
      <c r="A30" s="1012" t="s">
        <v>90</v>
      </c>
      <c r="B30" s="1012"/>
      <c r="C30" s="172"/>
      <c r="D30" s="251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60"/>
    </row>
    <row r="31" spans="1:19" ht="18" customHeight="1" x14ac:dyDescent="0.3">
      <c r="A31" s="2282" t="s">
        <v>91</v>
      </c>
      <c r="B31" s="2282"/>
      <c r="C31" s="2222" t="s">
        <v>1162</v>
      </c>
      <c r="D31" s="2222"/>
      <c r="E31" s="2222"/>
      <c r="F31" s="2283" t="s">
        <v>92</v>
      </c>
      <c r="G31" s="2270"/>
      <c r="H31" s="2230" t="s">
        <v>1163</v>
      </c>
      <c r="I31" s="2223"/>
      <c r="J31" s="2223"/>
      <c r="K31" s="2223"/>
      <c r="L31" s="2223"/>
      <c r="M31" s="2223"/>
      <c r="N31" s="2223"/>
      <c r="O31" s="2223"/>
      <c r="P31" s="2223"/>
      <c r="Q31" s="2223"/>
      <c r="R31" s="2223"/>
      <c r="S31" s="2224"/>
    </row>
    <row r="32" spans="1:19" ht="18" customHeight="1" x14ac:dyDescent="0.3">
      <c r="A32" s="1453"/>
      <c r="B32" s="1453"/>
      <c r="C32" s="2285"/>
      <c r="D32" s="2285"/>
      <c r="E32" s="2285"/>
      <c r="F32" s="2284"/>
      <c r="G32" s="2272"/>
      <c r="H32" s="2286"/>
      <c r="I32" s="2285"/>
      <c r="J32" s="2285"/>
      <c r="K32" s="2285"/>
      <c r="L32" s="2285"/>
      <c r="M32" s="2285"/>
      <c r="N32" s="2285"/>
      <c r="O32" s="2285"/>
      <c r="P32" s="2285"/>
      <c r="Q32" s="2285"/>
      <c r="R32" s="2285"/>
      <c r="S32" s="2287"/>
    </row>
    <row r="33" spans="1:21" ht="18" customHeight="1" x14ac:dyDescent="0.3">
      <c r="A33" s="277"/>
      <c r="B33" s="251"/>
      <c r="C33" s="251"/>
      <c r="D33" s="251"/>
      <c r="E33" s="251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60"/>
    </row>
    <row r="34" spans="1:21" ht="18" customHeight="1" x14ac:dyDescent="0.3">
      <c r="A34" s="2277" t="s">
        <v>93</v>
      </c>
      <c r="B34" s="2277"/>
      <c r="C34" s="186"/>
      <c r="D34" s="251"/>
      <c r="E34" s="251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260"/>
    </row>
    <row r="35" spans="1:21" ht="18" customHeight="1" x14ac:dyDescent="0.3">
      <c r="A35" s="2278" t="s">
        <v>94</v>
      </c>
      <c r="B35" s="2278"/>
      <c r="C35" s="2278"/>
      <c r="D35" s="2279" t="s">
        <v>95</v>
      </c>
      <c r="E35" s="2279" t="s">
        <v>96</v>
      </c>
      <c r="F35" s="2278" t="s">
        <v>97</v>
      </c>
      <c r="G35" s="2281" t="s">
        <v>98</v>
      </c>
      <c r="H35" s="2281"/>
      <c r="I35" s="2281"/>
      <c r="J35" s="2281"/>
      <c r="K35" s="2281"/>
      <c r="L35" s="2281"/>
      <c r="M35" s="2281"/>
      <c r="N35" s="2281"/>
      <c r="O35" s="2281"/>
      <c r="P35" s="2281"/>
      <c r="Q35" s="2281"/>
      <c r="R35" s="2281"/>
      <c r="S35" s="2278"/>
    </row>
    <row r="36" spans="1:21" ht="18" customHeight="1" x14ac:dyDescent="0.3">
      <c r="A36" s="2247"/>
      <c r="B36" s="2247"/>
      <c r="C36" s="2247"/>
      <c r="D36" s="2280"/>
      <c r="E36" s="2280"/>
      <c r="F36" s="2247"/>
      <c r="G36" s="273" t="s">
        <v>99</v>
      </c>
      <c r="H36" s="273" t="s">
        <v>100</v>
      </c>
      <c r="I36" s="273" t="s">
        <v>101</v>
      </c>
      <c r="J36" s="273" t="s">
        <v>102</v>
      </c>
      <c r="K36" s="273" t="s">
        <v>103</v>
      </c>
      <c r="L36" s="273" t="s">
        <v>104</v>
      </c>
      <c r="M36" s="273" t="s">
        <v>105</v>
      </c>
      <c r="N36" s="273" t="s">
        <v>106</v>
      </c>
      <c r="O36" s="273" t="s">
        <v>107</v>
      </c>
      <c r="P36" s="273" t="s">
        <v>108</v>
      </c>
      <c r="Q36" s="273" t="s">
        <v>109</v>
      </c>
      <c r="R36" s="273" t="s">
        <v>110</v>
      </c>
      <c r="S36" s="273" t="s">
        <v>111</v>
      </c>
    </row>
    <row r="37" spans="1:21" ht="18" customHeight="1" x14ac:dyDescent="0.3">
      <c r="A37" s="2222" t="s">
        <v>1164</v>
      </c>
      <c r="B37" s="2222"/>
      <c r="C37" s="2222"/>
      <c r="D37" s="753" t="s">
        <v>1165</v>
      </c>
      <c r="E37" s="754" t="s">
        <v>1166</v>
      </c>
      <c r="F37" s="768">
        <v>0.1</v>
      </c>
      <c r="G37" s="768">
        <v>0.1</v>
      </c>
      <c r="H37" s="768">
        <v>0.1</v>
      </c>
      <c r="I37" s="768">
        <v>0.5</v>
      </c>
      <c r="J37" s="768">
        <v>0.3</v>
      </c>
      <c r="K37" s="768"/>
      <c r="L37" s="768"/>
      <c r="M37" s="768"/>
      <c r="N37" s="768"/>
      <c r="O37" s="768"/>
      <c r="P37" s="768"/>
      <c r="Q37" s="768"/>
      <c r="R37" s="768"/>
      <c r="S37" s="362">
        <f t="shared" ref="S37:S44" si="0">SUM(G37:R37)</f>
        <v>1</v>
      </c>
      <c r="U37" s="183"/>
    </row>
    <row r="38" spans="1:21" ht="18" customHeight="1" x14ac:dyDescent="0.3">
      <c r="A38" s="2232" t="s">
        <v>1167</v>
      </c>
      <c r="B38" s="2290"/>
      <c r="C38" s="2291"/>
      <c r="D38" s="746" t="s">
        <v>1124</v>
      </c>
      <c r="E38" s="744" t="s">
        <v>1168</v>
      </c>
      <c r="F38" s="745">
        <v>0.2</v>
      </c>
      <c r="G38" s="745"/>
      <c r="H38" s="745"/>
      <c r="I38" s="745">
        <v>0.3</v>
      </c>
      <c r="J38" s="745">
        <v>0.3</v>
      </c>
      <c r="K38" s="745">
        <v>0.3</v>
      </c>
      <c r="L38" s="745">
        <v>0.1</v>
      </c>
      <c r="M38" s="745"/>
      <c r="N38" s="745"/>
      <c r="O38" s="745"/>
      <c r="P38" s="745"/>
      <c r="Q38" s="745"/>
      <c r="R38" s="745"/>
      <c r="S38" s="363">
        <f t="shared" si="0"/>
        <v>0.99999999999999989</v>
      </c>
      <c r="U38" s="246"/>
    </row>
    <row r="39" spans="1:21" ht="18" customHeight="1" x14ac:dyDescent="0.3">
      <c r="A39" s="769"/>
      <c r="B39" s="770"/>
      <c r="C39" s="771"/>
      <c r="D39" s="746"/>
      <c r="E39" s="744" t="s">
        <v>1169</v>
      </c>
      <c r="F39" s="745"/>
      <c r="G39" s="745"/>
      <c r="H39" s="745"/>
      <c r="I39" s="745"/>
      <c r="J39" s="745"/>
      <c r="K39" s="745"/>
      <c r="L39" s="745"/>
      <c r="M39" s="745"/>
      <c r="N39" s="745"/>
      <c r="O39" s="745"/>
      <c r="P39" s="745"/>
      <c r="Q39" s="745"/>
      <c r="R39" s="745"/>
      <c r="S39" s="363"/>
    </row>
    <row r="40" spans="1:21" ht="18" customHeight="1" x14ac:dyDescent="0.3">
      <c r="A40" s="2238" t="s">
        <v>1170</v>
      </c>
      <c r="B40" s="2238"/>
      <c r="C40" s="2238"/>
      <c r="D40" s="746" t="s">
        <v>1124</v>
      </c>
      <c r="E40" s="744" t="s">
        <v>1171</v>
      </c>
      <c r="F40" s="745">
        <v>0.3</v>
      </c>
      <c r="G40" s="745">
        <v>0.1</v>
      </c>
      <c r="H40" s="745">
        <v>0.1</v>
      </c>
      <c r="I40" s="745">
        <v>0.1</v>
      </c>
      <c r="J40" s="745">
        <v>0.1</v>
      </c>
      <c r="K40" s="745">
        <v>0.1</v>
      </c>
      <c r="L40" s="745">
        <v>0.5</v>
      </c>
      <c r="M40" s="745"/>
      <c r="N40" s="745"/>
      <c r="O40" s="745"/>
      <c r="P40" s="745"/>
      <c r="Q40" s="745"/>
      <c r="R40" s="745"/>
      <c r="S40" s="363">
        <f t="shared" si="0"/>
        <v>1</v>
      </c>
    </row>
    <row r="41" spans="1:21" ht="18" customHeight="1" x14ac:dyDescent="0.3">
      <c r="A41" s="2232" t="s">
        <v>1172</v>
      </c>
      <c r="B41" s="2232"/>
      <c r="C41" s="2232"/>
      <c r="D41" s="746" t="s">
        <v>1134</v>
      </c>
      <c r="E41" s="746" t="s">
        <v>1173</v>
      </c>
      <c r="F41" s="745">
        <v>0.15</v>
      </c>
      <c r="G41" s="745"/>
      <c r="H41" s="745"/>
      <c r="I41" s="745">
        <v>0.3</v>
      </c>
      <c r="J41" s="745">
        <v>0.4</v>
      </c>
      <c r="K41" s="745">
        <v>0.3</v>
      </c>
      <c r="L41" s="745"/>
      <c r="M41" s="745"/>
      <c r="N41" s="745"/>
      <c r="O41" s="745"/>
      <c r="P41" s="745"/>
      <c r="Q41" s="745"/>
      <c r="R41" s="745"/>
      <c r="S41" s="363">
        <f t="shared" si="0"/>
        <v>1</v>
      </c>
    </row>
    <row r="42" spans="1:21" ht="18" customHeight="1" x14ac:dyDescent="0.3">
      <c r="A42" s="2232" t="s">
        <v>1174</v>
      </c>
      <c r="B42" s="2290"/>
      <c r="C42" s="2291"/>
      <c r="D42" s="746"/>
      <c r="E42" s="746"/>
      <c r="F42" s="745"/>
      <c r="G42" s="745"/>
      <c r="H42" s="745"/>
      <c r="I42" s="745"/>
      <c r="J42" s="745"/>
      <c r="K42" s="745"/>
      <c r="L42" s="745"/>
      <c r="M42" s="745"/>
      <c r="N42" s="745"/>
      <c r="O42" s="745"/>
      <c r="P42" s="745"/>
      <c r="Q42" s="745"/>
      <c r="R42" s="745"/>
      <c r="S42" s="363"/>
    </row>
    <row r="43" spans="1:21" ht="18" customHeight="1" x14ac:dyDescent="0.3">
      <c r="A43" s="2238" t="s">
        <v>1175</v>
      </c>
      <c r="B43" s="2238"/>
      <c r="C43" s="2238"/>
      <c r="D43" s="746" t="s">
        <v>1134</v>
      </c>
      <c r="E43" s="744" t="s">
        <v>1176</v>
      </c>
      <c r="F43" s="745">
        <v>0.2</v>
      </c>
      <c r="G43" s="745">
        <v>0.1</v>
      </c>
      <c r="H43" s="745">
        <v>0.1</v>
      </c>
      <c r="I43" s="745">
        <v>0.2</v>
      </c>
      <c r="J43" s="745">
        <v>0.1</v>
      </c>
      <c r="K43" s="745">
        <v>0.1</v>
      </c>
      <c r="L43" s="745">
        <v>0.2</v>
      </c>
      <c r="M43" s="745">
        <v>0.1</v>
      </c>
      <c r="N43" s="745">
        <v>0.1</v>
      </c>
      <c r="O43" s="745"/>
      <c r="P43" s="745"/>
      <c r="Q43" s="745"/>
      <c r="R43" s="745"/>
      <c r="S43" s="363">
        <f t="shared" si="0"/>
        <v>1</v>
      </c>
    </row>
    <row r="44" spans="1:21" ht="18" customHeight="1" x14ac:dyDescent="0.3">
      <c r="A44" s="2238" t="s">
        <v>1177</v>
      </c>
      <c r="B44" s="2238"/>
      <c r="C44" s="2238"/>
      <c r="D44" s="746" t="s">
        <v>1178</v>
      </c>
      <c r="E44" s="746" t="s">
        <v>1179</v>
      </c>
      <c r="F44" s="745">
        <v>0.05</v>
      </c>
      <c r="G44" s="745"/>
      <c r="H44" s="745"/>
      <c r="I44" s="745">
        <v>0.1</v>
      </c>
      <c r="J44" s="745">
        <v>0.1</v>
      </c>
      <c r="K44" s="745">
        <v>0.1</v>
      </c>
      <c r="L44" s="745">
        <v>0.2</v>
      </c>
      <c r="M44" s="745">
        <v>0.1</v>
      </c>
      <c r="N44" s="745">
        <v>0.1</v>
      </c>
      <c r="O44" s="745">
        <v>0.1</v>
      </c>
      <c r="P44" s="745">
        <v>0.1</v>
      </c>
      <c r="Q44" s="745">
        <v>0.1</v>
      </c>
      <c r="R44" s="745"/>
      <c r="S44" s="363">
        <f t="shared" si="0"/>
        <v>0.99999999999999989</v>
      </c>
    </row>
    <row r="45" spans="1:21" ht="18" customHeight="1" x14ac:dyDescent="0.3">
      <c r="A45" s="959"/>
      <c r="B45" s="959"/>
      <c r="C45" s="959"/>
      <c r="D45" s="705"/>
      <c r="E45" s="390"/>
      <c r="F45" s="463"/>
      <c r="G45" s="463"/>
      <c r="H45" s="463"/>
      <c r="I45" s="463"/>
      <c r="J45" s="463"/>
      <c r="K45" s="463"/>
      <c r="L45" s="463"/>
      <c r="M45" s="463"/>
      <c r="N45" s="463"/>
      <c r="O45" s="463"/>
      <c r="P45" s="463"/>
      <c r="Q45" s="463"/>
      <c r="R45" s="463"/>
      <c r="S45" s="364"/>
    </row>
    <row r="46" spans="1:21" ht="18" customHeight="1" x14ac:dyDescent="0.3">
      <c r="A46" s="2288" t="s">
        <v>111</v>
      </c>
      <c r="B46" s="2288"/>
      <c r="C46" s="2288"/>
      <c r="D46" s="375"/>
      <c r="E46" s="375"/>
      <c r="F46" s="295">
        <f>SUM(F37:F45)</f>
        <v>1.0000000000000002</v>
      </c>
      <c r="G46" s="295">
        <f t="shared" ref="G46:R46" si="1">(G37*$F$37)+(G38*$F$38)+(G39*$F$39)+(G40*$F$40)+(G41*$F$41)+(G43*$F$43)+(G44*$F$44)+(G45*$F$45)</f>
        <v>6.0000000000000005E-2</v>
      </c>
      <c r="H46" s="295">
        <f t="shared" si="1"/>
        <v>6.0000000000000005E-2</v>
      </c>
      <c r="I46" s="295">
        <f t="shared" si="1"/>
        <v>0.23</v>
      </c>
      <c r="J46" s="295">
        <f t="shared" si="1"/>
        <v>0.20500000000000002</v>
      </c>
      <c r="K46" s="295">
        <f t="shared" si="1"/>
        <v>0.16000000000000003</v>
      </c>
      <c r="L46" s="295">
        <f t="shared" si="1"/>
        <v>0.22</v>
      </c>
      <c r="M46" s="295">
        <f t="shared" si="1"/>
        <v>2.5000000000000005E-2</v>
      </c>
      <c r="N46" s="295">
        <f t="shared" si="1"/>
        <v>2.5000000000000005E-2</v>
      </c>
      <c r="O46" s="295">
        <f t="shared" si="1"/>
        <v>5.000000000000001E-3</v>
      </c>
      <c r="P46" s="295">
        <f t="shared" si="1"/>
        <v>5.000000000000001E-3</v>
      </c>
      <c r="Q46" s="295">
        <f t="shared" si="1"/>
        <v>5.000000000000001E-3</v>
      </c>
      <c r="R46" s="295">
        <f t="shared" si="1"/>
        <v>0</v>
      </c>
      <c r="S46" s="295">
        <f>SUM(G46:R46)</f>
        <v>1</v>
      </c>
    </row>
    <row r="47" spans="1:21" ht="18" customHeight="1" x14ac:dyDescent="0.3">
      <c r="A47" s="2278" t="s">
        <v>118</v>
      </c>
      <c r="B47" s="2278"/>
      <c r="C47" s="2278"/>
      <c r="D47" s="303"/>
      <c r="E47" s="303"/>
      <c r="F47" s="304">
        <f>SUM(F37:F45)</f>
        <v>1.0000000000000002</v>
      </c>
      <c r="G47" s="304">
        <f>G46</f>
        <v>6.0000000000000005E-2</v>
      </c>
      <c r="H47" s="304">
        <f>G47+H46</f>
        <v>0.12000000000000001</v>
      </c>
      <c r="I47" s="304">
        <f>H47+I46</f>
        <v>0.35000000000000003</v>
      </c>
      <c r="J47" s="304">
        <f>I47+J46</f>
        <v>0.55500000000000005</v>
      </c>
      <c r="K47" s="304">
        <f>J47+K46</f>
        <v>0.71500000000000008</v>
      </c>
      <c r="L47" s="304">
        <f t="shared" ref="L47:Q47" si="2">K47+L46</f>
        <v>0.93500000000000005</v>
      </c>
      <c r="M47" s="304">
        <f t="shared" si="2"/>
        <v>0.96000000000000008</v>
      </c>
      <c r="N47" s="304">
        <f t="shared" si="2"/>
        <v>0.9850000000000001</v>
      </c>
      <c r="O47" s="304">
        <f t="shared" si="2"/>
        <v>0.9900000000000001</v>
      </c>
      <c r="P47" s="304">
        <f t="shared" si="2"/>
        <v>0.99500000000000011</v>
      </c>
      <c r="Q47" s="304">
        <f t="shared" si="2"/>
        <v>1</v>
      </c>
      <c r="R47" s="304">
        <f>Q47+R46</f>
        <v>1</v>
      </c>
      <c r="S47" s="304"/>
    </row>
    <row r="48" spans="1:21" ht="18" customHeight="1" x14ac:dyDescent="0.3">
      <c r="A48" s="2289"/>
      <c r="B48" s="1888"/>
      <c r="C48" s="1888"/>
      <c r="S48" s="176"/>
    </row>
    <row r="49" spans="1:19" ht="18" customHeight="1" x14ac:dyDescent="0.35">
      <c r="A49" s="2296" t="s">
        <v>120</v>
      </c>
      <c r="B49" s="2297"/>
      <c r="S49" s="176"/>
    </row>
    <row r="50" spans="1:19" ht="18" customHeight="1" x14ac:dyDescent="0.3">
      <c r="A50" s="2298" t="s">
        <v>121</v>
      </c>
      <c r="B50" s="2299"/>
      <c r="C50" s="302" t="s">
        <v>1180</v>
      </c>
      <c r="D50" s="2300" t="s">
        <v>123</v>
      </c>
      <c r="E50" s="2301"/>
      <c r="F50" s="2300" t="s">
        <v>124</v>
      </c>
      <c r="G50" s="2301"/>
      <c r="H50" s="2302" t="s">
        <v>125</v>
      </c>
      <c r="I50" s="2303"/>
      <c r="J50" s="2303"/>
      <c r="K50" s="2303"/>
      <c r="L50" s="2303"/>
      <c r="M50" s="2303"/>
      <c r="N50" s="2303"/>
      <c r="O50" s="2303"/>
      <c r="P50" s="2303"/>
      <c r="Q50" s="2303"/>
      <c r="R50" s="2303"/>
      <c r="S50" s="2304"/>
    </row>
    <row r="51" spans="1:19" ht="18" customHeight="1" x14ac:dyDescent="0.3">
      <c r="A51" s="2289"/>
      <c r="B51" s="2292"/>
      <c r="C51" s="249"/>
      <c r="D51" s="2293"/>
      <c r="E51" s="2294"/>
      <c r="F51" s="2293"/>
      <c r="G51" s="2294"/>
      <c r="H51" s="2305"/>
      <c r="I51" s="2306"/>
      <c r="J51" s="2306"/>
      <c r="K51" s="2306"/>
      <c r="L51" s="2306"/>
      <c r="M51" s="2306"/>
      <c r="N51" s="2306"/>
      <c r="O51" s="2306"/>
      <c r="P51" s="2306"/>
      <c r="Q51" s="2306"/>
      <c r="R51" s="2306"/>
      <c r="S51" s="2307"/>
    </row>
    <row r="52" spans="1:19" ht="18" customHeight="1" x14ac:dyDescent="0.3">
      <c r="A52" s="2289"/>
      <c r="B52" s="2292"/>
      <c r="C52" s="249"/>
      <c r="D52" s="2293" t="s">
        <v>623</v>
      </c>
      <c r="E52" s="2294"/>
      <c r="F52" s="2293" t="s">
        <v>623</v>
      </c>
      <c r="G52" s="2294"/>
      <c r="H52" s="2293" t="s">
        <v>623</v>
      </c>
      <c r="I52" s="2295"/>
      <c r="J52" s="2295"/>
      <c r="K52" s="2295"/>
      <c r="L52" s="2295"/>
      <c r="M52" s="2295"/>
      <c r="N52" s="2295"/>
      <c r="O52" s="2295"/>
      <c r="P52" s="2295"/>
      <c r="Q52" s="2295"/>
      <c r="R52" s="2295"/>
      <c r="S52" s="2294"/>
    </row>
    <row r="53" spans="1:19" ht="18" customHeight="1" x14ac:dyDescent="0.3">
      <c r="A53" s="2289"/>
      <c r="B53" s="2292"/>
      <c r="C53" s="249"/>
      <c r="D53" s="2293"/>
      <c r="E53" s="2294"/>
      <c r="F53" s="2293"/>
      <c r="G53" s="2294"/>
      <c r="H53" s="2293"/>
      <c r="I53" s="2295"/>
      <c r="J53" s="2295"/>
      <c r="K53" s="2295"/>
      <c r="L53" s="2295"/>
      <c r="M53" s="2295"/>
      <c r="N53" s="2295"/>
      <c r="O53" s="2295"/>
      <c r="P53" s="2295"/>
      <c r="Q53" s="2295"/>
      <c r="R53" s="2295"/>
      <c r="S53" s="2294"/>
    </row>
    <row r="54" spans="1:19" ht="18" customHeight="1" x14ac:dyDescent="0.3">
      <c r="A54" s="2289"/>
      <c r="B54" s="2292"/>
      <c r="C54" s="249"/>
      <c r="D54" s="2293"/>
      <c r="E54" s="2294"/>
      <c r="F54" s="2293"/>
      <c r="G54" s="2294"/>
      <c r="H54" s="2293"/>
      <c r="I54" s="2295"/>
      <c r="J54" s="2295"/>
      <c r="K54" s="2295"/>
      <c r="L54" s="2295"/>
      <c r="M54" s="2295"/>
      <c r="N54" s="2295"/>
      <c r="O54" s="2295"/>
      <c r="P54" s="2295"/>
      <c r="Q54" s="2295"/>
      <c r="R54" s="2295"/>
      <c r="S54" s="2294"/>
    </row>
    <row r="55" spans="1:19" ht="18" customHeight="1" x14ac:dyDescent="0.3">
      <c r="A55" s="2289"/>
      <c r="B55" s="2292"/>
      <c r="C55" s="249"/>
      <c r="D55" s="2293"/>
      <c r="E55" s="2294"/>
      <c r="F55" s="2293"/>
      <c r="G55" s="2294"/>
      <c r="H55" s="2293"/>
      <c r="I55" s="2295"/>
      <c r="J55" s="2295"/>
      <c r="K55" s="2295"/>
      <c r="L55" s="2295"/>
      <c r="M55" s="2295"/>
      <c r="N55" s="2295"/>
      <c r="O55" s="2295"/>
      <c r="P55" s="2295"/>
      <c r="Q55" s="2295"/>
      <c r="R55" s="2295"/>
      <c r="S55" s="2294"/>
    </row>
    <row r="56" spans="1:19" ht="18" customHeight="1" x14ac:dyDescent="0.3">
      <c r="A56" s="2311"/>
      <c r="B56" s="2312"/>
      <c r="C56" s="250"/>
      <c r="D56" s="2308"/>
      <c r="E56" s="2309"/>
      <c r="F56" s="2308"/>
      <c r="G56" s="2309"/>
      <c r="H56" s="2308"/>
      <c r="I56" s="2310"/>
      <c r="J56" s="2310"/>
      <c r="K56" s="2310"/>
      <c r="L56" s="2310"/>
      <c r="M56" s="2310"/>
      <c r="N56" s="2310"/>
      <c r="O56" s="2310"/>
      <c r="P56" s="2310"/>
      <c r="Q56" s="2310"/>
      <c r="R56" s="2310"/>
      <c r="S56" s="2309"/>
    </row>
    <row r="57" spans="1:19" ht="18" customHeight="1" x14ac:dyDescent="0.3">
      <c r="A57" s="1888"/>
      <c r="B57" s="1888"/>
      <c r="C57" s="1888"/>
    </row>
    <row r="58" spans="1:19" ht="18" customHeight="1" x14ac:dyDescent="0.3">
      <c r="A58" s="1888"/>
      <c r="B58" s="1888"/>
      <c r="C58" s="1888"/>
    </row>
    <row r="59" spans="1:19" ht="18" customHeight="1" x14ac:dyDescent="0.3">
      <c r="A59" s="1888"/>
      <c r="B59" s="1888"/>
      <c r="C59" s="1888"/>
    </row>
    <row r="60" spans="1:19" ht="18" customHeight="1" x14ac:dyDescent="0.3">
      <c r="A60" s="1888"/>
      <c r="B60" s="1888"/>
      <c r="C60" s="1888"/>
    </row>
    <row r="61" spans="1:19" ht="18" customHeight="1" x14ac:dyDescent="0.3">
      <c r="A61" s="1888"/>
      <c r="B61" s="1888"/>
      <c r="C61" s="1888"/>
    </row>
    <row r="62" spans="1:19" ht="18" customHeight="1" x14ac:dyDescent="0.3">
      <c r="A62" s="1888"/>
      <c r="B62" s="1888"/>
      <c r="C62" s="1888"/>
    </row>
    <row r="63" spans="1:19" ht="18" customHeight="1" x14ac:dyDescent="0.3">
      <c r="A63" s="1888"/>
      <c r="B63" s="1888"/>
      <c r="C63" s="1888"/>
    </row>
    <row r="64" spans="1:19" ht="18" customHeight="1" x14ac:dyDescent="0.3">
      <c r="A64" s="1888"/>
      <c r="B64" s="1888"/>
      <c r="C64" s="1888"/>
    </row>
    <row r="65" spans="1:3" ht="18" customHeight="1" x14ac:dyDescent="0.3">
      <c r="A65" s="1888"/>
      <c r="B65" s="1888"/>
      <c r="C65" s="1888"/>
    </row>
    <row r="66" spans="1:3" ht="18" customHeight="1" x14ac:dyDescent="0.3">
      <c r="A66" s="1888"/>
      <c r="B66" s="1888"/>
      <c r="C66" s="1888"/>
    </row>
  </sheetData>
  <mergeCells count="139">
    <mergeCell ref="A65:C65"/>
    <mergeCell ref="A66:C66"/>
    <mergeCell ref="A59:C59"/>
    <mergeCell ref="A60:C60"/>
    <mergeCell ref="A61:C61"/>
    <mergeCell ref="A62:C62"/>
    <mergeCell ref="A63:C63"/>
    <mergeCell ref="A64:C64"/>
    <mergeCell ref="A56:B56"/>
    <mergeCell ref="D56:E56"/>
    <mergeCell ref="F56:G56"/>
    <mergeCell ref="H56:S56"/>
    <mergeCell ref="A57:C57"/>
    <mergeCell ref="A58:C58"/>
    <mergeCell ref="A54:B54"/>
    <mergeCell ref="D54:E54"/>
    <mergeCell ref="F54:G54"/>
    <mergeCell ref="H54:S54"/>
    <mergeCell ref="A55:B55"/>
    <mergeCell ref="D55:E55"/>
    <mergeCell ref="F55:G55"/>
    <mergeCell ref="H55:S55"/>
    <mergeCell ref="A52:B52"/>
    <mergeCell ref="D52:E52"/>
    <mergeCell ref="F52:G52"/>
    <mergeCell ref="H52:S52"/>
    <mergeCell ref="A53:B53"/>
    <mergeCell ref="D53:E53"/>
    <mergeCell ref="F53:G53"/>
    <mergeCell ref="H53:S53"/>
    <mergeCell ref="A49:B49"/>
    <mergeCell ref="A50:B50"/>
    <mergeCell ref="D50:E50"/>
    <mergeCell ref="F50:G50"/>
    <mergeCell ref="H50:S50"/>
    <mergeCell ref="A51:B51"/>
    <mergeCell ref="D51:E51"/>
    <mergeCell ref="F51:G51"/>
    <mergeCell ref="H51:S51"/>
    <mergeCell ref="A43:C43"/>
    <mergeCell ref="A44:C44"/>
    <mergeCell ref="A45:C45"/>
    <mergeCell ref="A46:C46"/>
    <mergeCell ref="A47:C47"/>
    <mergeCell ref="A48:C48"/>
    <mergeCell ref="A37:C37"/>
    <mergeCell ref="A40:C40"/>
    <mergeCell ref="A41:C41"/>
    <mergeCell ref="A38:C38"/>
    <mergeCell ref="A42:C42"/>
    <mergeCell ref="A34:B34"/>
    <mergeCell ref="A35:C36"/>
    <mergeCell ref="D35:D36"/>
    <mergeCell ref="E35:E36"/>
    <mergeCell ref="F35:F36"/>
    <mergeCell ref="G35:S35"/>
    <mergeCell ref="A30:B30"/>
    <mergeCell ref="A31:B32"/>
    <mergeCell ref="C31:E31"/>
    <mergeCell ref="F31:G32"/>
    <mergeCell ref="H31:S31"/>
    <mergeCell ref="C32:E32"/>
    <mergeCell ref="H32:S32"/>
    <mergeCell ref="A28:B29"/>
    <mergeCell ref="G28:J29"/>
    <mergeCell ref="A27:B27"/>
    <mergeCell ref="C27:D27"/>
    <mergeCell ref="E27:F27"/>
    <mergeCell ref="G27:J27"/>
    <mergeCell ref="K27:N27"/>
    <mergeCell ref="O27:S27"/>
    <mergeCell ref="K28:N28"/>
    <mergeCell ref="K29:N29"/>
    <mergeCell ref="C28:D28"/>
    <mergeCell ref="E28:F28"/>
    <mergeCell ref="O28:S28"/>
    <mergeCell ref="C25:D25"/>
    <mergeCell ref="K25:N25"/>
    <mergeCell ref="O25:S25"/>
    <mergeCell ref="A23:B25"/>
    <mergeCell ref="C23:D23"/>
    <mergeCell ref="E23:F23"/>
    <mergeCell ref="G23:J25"/>
    <mergeCell ref="K23:N23"/>
    <mergeCell ref="O23:S23"/>
    <mergeCell ref="C24:D24"/>
    <mergeCell ref="E24:F24"/>
    <mergeCell ref="K24:N24"/>
    <mergeCell ref="O24:S24"/>
    <mergeCell ref="A20:F20"/>
    <mergeCell ref="G20:J20"/>
    <mergeCell ref="K20:N20"/>
    <mergeCell ref="O20:S20"/>
    <mergeCell ref="A22:B22"/>
    <mergeCell ref="C22:D22"/>
    <mergeCell ref="E22:F22"/>
    <mergeCell ref="G22:J22"/>
    <mergeCell ref="K22:N22"/>
    <mergeCell ref="O22:S22"/>
    <mergeCell ref="A19:F19"/>
    <mergeCell ref="G19:J19"/>
    <mergeCell ref="K19:N19"/>
    <mergeCell ref="O19:S19"/>
    <mergeCell ref="G17:J17"/>
    <mergeCell ref="K17:N17"/>
    <mergeCell ref="O17:S17"/>
    <mergeCell ref="A18:F18"/>
    <mergeCell ref="G18:J18"/>
    <mergeCell ref="K18:N18"/>
    <mergeCell ref="O18:S18"/>
    <mergeCell ref="A11:A12"/>
    <mergeCell ref="B11:S11"/>
    <mergeCell ref="B12:S12"/>
    <mergeCell ref="A13:A15"/>
    <mergeCell ref="G13:I15"/>
    <mergeCell ref="J13:S13"/>
    <mergeCell ref="J14:S14"/>
    <mergeCell ref="J15:S15"/>
    <mergeCell ref="B13:F13"/>
    <mergeCell ref="B14:F14"/>
    <mergeCell ref="B15:F15"/>
    <mergeCell ref="B1:S1"/>
    <mergeCell ref="B2:S2"/>
    <mergeCell ref="B3:E3"/>
    <mergeCell ref="F3:G3"/>
    <mergeCell ref="H3:S3"/>
    <mergeCell ref="B4:E4"/>
    <mergeCell ref="F4:G4"/>
    <mergeCell ref="H4:S4"/>
    <mergeCell ref="C10:S10"/>
    <mergeCell ref="B5:E5"/>
    <mergeCell ref="B6:E6"/>
    <mergeCell ref="F5:G5"/>
    <mergeCell ref="F6:G6"/>
    <mergeCell ref="H5:S5"/>
    <mergeCell ref="H6:S6"/>
    <mergeCell ref="B7:S7"/>
    <mergeCell ref="B8:S8"/>
    <mergeCell ref="C9:S9"/>
  </mergeCells>
  <dataValidations count="3">
    <dataValidation type="list" allowBlank="1" showInputMessage="1" showErrorMessage="1" sqref="C9">
      <formula1>INDIRECT($B$8)</formula1>
    </dataValidation>
    <dataValidation type="list" allowBlank="1" showInputMessage="1" showErrorMessage="1" sqref="H4:H6">
      <formula1>INDIRECT($B$4)</formula1>
    </dataValidation>
    <dataValidation type="list" allowBlank="1" showInputMessage="1" showErrorMessage="1" sqref="B4:B8">
      <formula1>#REF!</formula1>
    </dataValidation>
  </dataValidations>
  <printOptions horizontalCentered="1"/>
  <pageMargins left="0" right="0" top="0.74803149606299213" bottom="0.74803149606299213" header="0.31496062992125984" footer="0.31496062992125984"/>
  <pageSetup paperSize="9" scale="65" fitToHeight="0" orientation="portrait" horizontalDpi="1200" verticalDpi="1200" r:id="rId1"/>
  <headerFooter>
    <oddHeader>&amp;C&amp;"TH SarabunPSK,ธรรมดา"&amp;12แผนวิสาหกิจระยะ 5 ปี ปีบัญชี 2567-2571 (ทบทวนครั้งที่ 1) และแผนปฏิบัติการ ธ.ก.ส. ปีบัญชี 2568</oddHeader>
    <oddFooter>&amp;L&amp;"TH SarabunPSK,ธรรมดา"&amp;12เอกสารใช้เฉพาะภายใน ธ.ก.ส. เท่านั้น&amp;C&amp;"TH SarabunPSK,ธรรมดา"&amp;12&amp;A</oddFooter>
  </headerFooter>
  <colBreaks count="1" manualBreakCount="1">
    <brk id="19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2"/>
  <sheetViews>
    <sheetView showGridLines="0" topLeftCell="A51" zoomScaleNormal="100" workbookViewId="0"/>
  </sheetViews>
  <sheetFormatPr defaultRowHeight="13.8" x14ac:dyDescent="0.25"/>
  <cols>
    <col min="1" max="1" width="19.69921875" customWidth="1"/>
    <col min="2" max="2" width="3.19921875" customWidth="1"/>
    <col min="4" max="4" width="16.19921875" bestFit="1" customWidth="1"/>
    <col min="7" max="8" width="4.19921875" bestFit="1" customWidth="1"/>
    <col min="9" max="17" width="3.59765625" bestFit="1" customWidth="1"/>
    <col min="18" max="19" width="4.19921875" bestFit="1" customWidth="1"/>
  </cols>
  <sheetData>
    <row r="1" spans="1:21" ht="13.95" customHeight="1" x14ac:dyDescent="0.35">
      <c r="A1" s="480" t="s">
        <v>351</v>
      </c>
      <c r="B1" s="1386" t="s">
        <v>1181</v>
      </c>
      <c r="C1" s="1553"/>
      <c r="D1" s="1553"/>
      <c r="E1" s="1553"/>
      <c r="F1" s="1553"/>
      <c r="G1" s="1553"/>
      <c r="H1" s="1553"/>
      <c r="I1" s="1553"/>
      <c r="J1" s="1553"/>
      <c r="K1" s="1553"/>
      <c r="L1" s="1553"/>
      <c r="M1" s="1553"/>
      <c r="N1" s="1553"/>
      <c r="O1" s="1553"/>
      <c r="P1" s="1553"/>
      <c r="Q1" s="1553"/>
      <c r="R1" s="1553"/>
      <c r="S1" s="2313"/>
      <c r="T1" s="481"/>
      <c r="U1" s="481"/>
    </row>
    <row r="2" spans="1:21" ht="13.95" customHeight="1" x14ac:dyDescent="0.3">
      <c r="A2" s="482" t="s">
        <v>61</v>
      </c>
      <c r="B2" s="1549" t="s">
        <v>698</v>
      </c>
      <c r="C2" s="1550"/>
      <c r="D2" s="1550"/>
      <c r="E2" s="1550"/>
      <c r="F2" s="1550"/>
      <c r="G2" s="1550"/>
      <c r="H2" s="1550"/>
      <c r="I2" s="1550"/>
      <c r="J2" s="1550"/>
      <c r="K2" s="1550"/>
      <c r="L2" s="1550"/>
      <c r="M2" s="1550"/>
      <c r="N2" s="1550"/>
      <c r="O2" s="1550"/>
      <c r="P2" s="1550"/>
      <c r="Q2" s="1550"/>
      <c r="R2" s="1550"/>
      <c r="S2" s="2314"/>
      <c r="T2" s="481"/>
      <c r="U2" s="481"/>
    </row>
    <row r="3" spans="1:21" ht="13.95" customHeight="1" x14ac:dyDescent="0.3">
      <c r="A3" s="483" t="s">
        <v>63</v>
      </c>
      <c r="B3" s="1549" t="s">
        <v>1182</v>
      </c>
      <c r="C3" s="1550"/>
      <c r="D3" s="1550"/>
      <c r="E3" s="1550"/>
      <c r="F3" s="1476" t="s">
        <v>65</v>
      </c>
      <c r="G3" s="1477"/>
      <c r="H3" s="1549" t="s">
        <v>1183</v>
      </c>
      <c r="I3" s="1550"/>
      <c r="J3" s="1550"/>
      <c r="K3" s="1550"/>
      <c r="L3" s="1550"/>
      <c r="M3" s="1550"/>
      <c r="N3" s="1550"/>
      <c r="O3" s="1550"/>
      <c r="P3" s="1550"/>
      <c r="Q3" s="1550"/>
      <c r="R3" s="1550"/>
      <c r="S3" s="2314"/>
      <c r="T3" s="481"/>
      <c r="U3" s="481"/>
    </row>
    <row r="4" spans="1:21" ht="13.95" customHeight="1" x14ac:dyDescent="0.3">
      <c r="A4" s="486" t="s">
        <v>356</v>
      </c>
      <c r="B4" s="1554" t="s">
        <v>1184</v>
      </c>
      <c r="C4" s="1555"/>
      <c r="D4" s="1555"/>
      <c r="E4" s="1555"/>
      <c r="F4" s="1555" t="s">
        <v>67</v>
      </c>
      <c r="G4" s="1555"/>
      <c r="H4" s="1556" t="s">
        <v>1185</v>
      </c>
      <c r="I4" s="1556"/>
      <c r="J4" s="1556"/>
      <c r="K4" s="1556"/>
      <c r="L4" s="1556"/>
      <c r="M4" s="1556"/>
      <c r="N4" s="1556"/>
      <c r="O4" s="1556"/>
      <c r="P4" s="1556"/>
      <c r="Q4" s="1556"/>
      <c r="R4" s="1556"/>
      <c r="S4" s="2023"/>
      <c r="T4" s="481"/>
      <c r="U4" s="481"/>
    </row>
    <row r="5" spans="1:21" ht="13.95" customHeight="1" x14ac:dyDescent="0.3">
      <c r="A5" s="483" t="s">
        <v>69</v>
      </c>
      <c r="B5" s="1549" t="s">
        <v>626</v>
      </c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2314"/>
      <c r="T5" s="481"/>
      <c r="U5" s="481"/>
    </row>
    <row r="6" spans="1:21" ht="13.95" customHeight="1" x14ac:dyDescent="0.3">
      <c r="A6" s="483" t="s">
        <v>70</v>
      </c>
      <c r="B6" s="1549" t="s">
        <v>1186</v>
      </c>
      <c r="C6" s="1550"/>
      <c r="D6" s="1550"/>
      <c r="E6" s="1550"/>
      <c r="F6" s="1550"/>
      <c r="G6" s="1550"/>
      <c r="H6" s="1550"/>
      <c r="I6" s="1550"/>
      <c r="J6" s="1550"/>
      <c r="K6" s="1550"/>
      <c r="L6" s="1550"/>
      <c r="M6" s="1550"/>
      <c r="N6" s="1550"/>
      <c r="O6" s="1550"/>
      <c r="P6" s="1550"/>
      <c r="Q6" s="1550"/>
      <c r="R6" s="1550"/>
      <c r="S6" s="2314"/>
      <c r="T6" s="481"/>
      <c r="U6" s="481"/>
    </row>
    <row r="7" spans="1:21" ht="13.95" customHeight="1" x14ac:dyDescent="0.3">
      <c r="A7" s="1545" t="s">
        <v>71</v>
      </c>
      <c r="B7" s="488"/>
      <c r="C7" s="1555" t="s">
        <v>1187</v>
      </c>
      <c r="D7" s="1555"/>
      <c r="E7" s="1555"/>
      <c r="F7" s="1555"/>
      <c r="G7" s="1555"/>
      <c r="H7" s="1555"/>
      <c r="I7" s="1555"/>
      <c r="J7" s="1555"/>
      <c r="K7" s="1555"/>
      <c r="L7" s="1555"/>
      <c r="M7" s="1555"/>
      <c r="N7" s="1555"/>
      <c r="O7" s="1555"/>
      <c r="P7" s="1555"/>
      <c r="Q7" s="1555"/>
      <c r="R7" s="1555"/>
      <c r="S7" s="2319"/>
      <c r="T7" s="481"/>
      <c r="U7" s="481"/>
    </row>
    <row r="8" spans="1:21" ht="13.95" customHeight="1" x14ac:dyDescent="0.3">
      <c r="A8" s="1545"/>
      <c r="B8" s="488"/>
      <c r="C8" s="1551"/>
      <c r="D8" s="1551"/>
      <c r="E8" s="1551"/>
      <c r="F8" s="1551"/>
      <c r="G8" s="1551"/>
      <c r="H8" s="1551"/>
      <c r="I8" s="1551"/>
      <c r="J8" s="1551"/>
      <c r="K8" s="1551"/>
      <c r="L8" s="1551"/>
      <c r="M8" s="1551"/>
      <c r="N8" s="1551"/>
      <c r="O8" s="1551"/>
      <c r="P8" s="1551"/>
      <c r="Q8" s="1551"/>
      <c r="R8" s="1551"/>
      <c r="S8" s="1744"/>
      <c r="T8" s="481"/>
      <c r="U8" s="481"/>
    </row>
    <row r="9" spans="1:21" ht="13.95" customHeight="1" x14ac:dyDescent="0.3">
      <c r="A9" s="1545"/>
      <c r="B9" s="489"/>
      <c r="C9" s="1552"/>
      <c r="D9" s="1552"/>
      <c r="E9" s="1552"/>
      <c r="F9" s="1552"/>
      <c r="G9" s="1552"/>
      <c r="H9" s="1552"/>
      <c r="I9" s="1552"/>
      <c r="J9" s="1552"/>
      <c r="K9" s="1552"/>
      <c r="L9" s="1552"/>
      <c r="M9" s="1552"/>
      <c r="N9" s="1552"/>
      <c r="O9" s="1552"/>
      <c r="P9" s="1552"/>
      <c r="Q9" s="1552"/>
      <c r="R9" s="1552"/>
      <c r="S9" s="1698"/>
      <c r="T9" s="481"/>
      <c r="U9" s="481"/>
    </row>
    <row r="10" spans="1:21" ht="13.95" customHeight="1" x14ac:dyDescent="0.35">
      <c r="A10" s="490" t="s">
        <v>72</v>
      </c>
      <c r="B10" s="491"/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7"/>
      <c r="O10" s="1557"/>
      <c r="P10" s="1557"/>
      <c r="Q10" s="1557"/>
      <c r="R10" s="1557"/>
      <c r="S10" s="2315"/>
      <c r="T10" s="481"/>
      <c r="U10" s="481"/>
    </row>
    <row r="11" spans="1:21" ht="13.95" customHeight="1" x14ac:dyDescent="0.25">
      <c r="A11" s="1543" t="s">
        <v>73</v>
      </c>
      <c r="B11" s="1633" t="s">
        <v>1188</v>
      </c>
      <c r="C11" s="1634"/>
      <c r="D11" s="1634"/>
      <c r="E11" s="1634"/>
      <c r="F11" s="1634"/>
      <c r="G11" s="1634"/>
      <c r="H11" s="1634"/>
      <c r="I11" s="1634"/>
      <c r="J11" s="1634"/>
      <c r="K11" s="1634"/>
      <c r="L11" s="1634"/>
      <c r="M11" s="1634"/>
      <c r="N11" s="1634"/>
      <c r="O11" s="1634"/>
      <c r="P11" s="1634"/>
      <c r="Q11" s="1634"/>
      <c r="R11" s="1634"/>
      <c r="S11" s="1653"/>
      <c r="T11" s="1391" t="s">
        <v>137</v>
      </c>
      <c r="U11" s="1391"/>
    </row>
    <row r="12" spans="1:21" ht="13.95" customHeight="1" x14ac:dyDescent="0.25">
      <c r="A12" s="1545"/>
      <c r="B12" s="2316" t="s">
        <v>1189</v>
      </c>
      <c r="C12" s="2317"/>
      <c r="D12" s="2317"/>
      <c r="E12" s="2317"/>
      <c r="F12" s="2317"/>
      <c r="G12" s="2317"/>
      <c r="H12" s="2317"/>
      <c r="I12" s="2317"/>
      <c r="J12" s="2317"/>
      <c r="K12" s="2317"/>
      <c r="L12" s="2317"/>
      <c r="M12" s="2317"/>
      <c r="N12" s="2317"/>
      <c r="O12" s="2317"/>
      <c r="P12" s="2317"/>
      <c r="Q12" s="2317"/>
      <c r="R12" s="2317"/>
      <c r="S12" s="2318"/>
      <c r="T12" s="1391"/>
      <c r="U12" s="1391"/>
    </row>
    <row r="13" spans="1:21" ht="13.95" customHeight="1" x14ac:dyDescent="0.3">
      <c r="A13" s="1544"/>
      <c r="B13" s="1546"/>
      <c r="C13" s="1505"/>
      <c r="D13" s="1505"/>
      <c r="E13" s="1505"/>
      <c r="F13" s="1505"/>
      <c r="G13" s="1505"/>
      <c r="H13" s="1505"/>
      <c r="I13" s="1505"/>
      <c r="J13" s="1505"/>
      <c r="K13" s="1505"/>
      <c r="L13" s="1505"/>
      <c r="M13" s="1505"/>
      <c r="N13" s="1505"/>
      <c r="O13" s="1505"/>
      <c r="P13" s="1505"/>
      <c r="Q13" s="1505"/>
      <c r="R13" s="1505"/>
      <c r="S13" s="1506"/>
      <c r="T13" s="481"/>
      <c r="U13" s="481"/>
    </row>
    <row r="14" spans="1:21" ht="13.95" customHeight="1" x14ac:dyDescent="0.25">
      <c r="A14" s="1543" t="s">
        <v>74</v>
      </c>
      <c r="B14" s="811" t="s">
        <v>1190</v>
      </c>
      <c r="C14" s="493"/>
      <c r="D14" s="493"/>
      <c r="E14" s="493"/>
      <c r="F14" s="494"/>
      <c r="G14" s="1484" t="s">
        <v>660</v>
      </c>
      <c r="H14" s="1471"/>
      <c r="I14" s="1472"/>
      <c r="J14" s="1633" t="s">
        <v>1191</v>
      </c>
      <c r="K14" s="1634"/>
      <c r="L14" s="1634"/>
      <c r="M14" s="1634"/>
      <c r="N14" s="1634"/>
      <c r="O14" s="1634"/>
      <c r="P14" s="1634"/>
      <c r="Q14" s="1634"/>
      <c r="R14" s="1634"/>
      <c r="S14" s="1653"/>
      <c r="T14" s="1391"/>
      <c r="U14" s="1391"/>
    </row>
    <row r="15" spans="1:21" ht="13.95" customHeight="1" x14ac:dyDescent="0.25">
      <c r="A15" s="1545"/>
      <c r="B15" s="812"/>
      <c r="C15" s="531"/>
      <c r="D15" s="531"/>
      <c r="E15" s="531"/>
      <c r="F15" s="829"/>
      <c r="G15" s="1485" t="s">
        <v>663</v>
      </c>
      <c r="H15" s="1486"/>
      <c r="I15" s="1487"/>
      <c r="J15" s="2316" t="s">
        <v>1192</v>
      </c>
      <c r="K15" s="2317"/>
      <c r="L15" s="2317"/>
      <c r="M15" s="2317"/>
      <c r="N15" s="2317"/>
      <c r="O15" s="2317"/>
      <c r="P15" s="2317"/>
      <c r="Q15" s="2317"/>
      <c r="R15" s="2317"/>
      <c r="S15" s="2318"/>
      <c r="T15" s="1391"/>
      <c r="U15" s="1391"/>
    </row>
    <row r="16" spans="1:21" ht="13.95" customHeight="1" x14ac:dyDescent="0.3">
      <c r="A16" s="1545"/>
      <c r="B16" s="812" t="s">
        <v>1193</v>
      </c>
      <c r="C16" s="531"/>
      <c r="D16" s="531"/>
      <c r="E16" s="531"/>
      <c r="F16" s="531"/>
      <c r="G16" s="1485"/>
      <c r="H16" s="1486"/>
      <c r="I16" s="1487"/>
      <c r="J16" s="2316" t="s">
        <v>1194</v>
      </c>
      <c r="K16" s="2317"/>
      <c r="L16" s="2317"/>
      <c r="M16" s="2317"/>
      <c r="N16" s="2317"/>
      <c r="O16" s="2317"/>
      <c r="P16" s="2317"/>
      <c r="Q16" s="2317"/>
      <c r="R16" s="2317"/>
      <c r="S16" s="2318"/>
      <c r="T16" s="481"/>
      <c r="U16" s="481"/>
    </row>
    <row r="17" spans="1:21" ht="13.95" customHeight="1" x14ac:dyDescent="0.3">
      <c r="A17" s="1545"/>
      <c r="B17" s="812" t="s">
        <v>1195</v>
      </c>
      <c r="C17" s="531"/>
      <c r="D17" s="531"/>
      <c r="E17" s="531"/>
      <c r="F17" s="531"/>
      <c r="G17" s="1485"/>
      <c r="H17" s="1486"/>
      <c r="I17" s="1487"/>
      <c r="J17" s="2316" t="s">
        <v>1196</v>
      </c>
      <c r="K17" s="2317"/>
      <c r="L17" s="2317"/>
      <c r="M17" s="2317"/>
      <c r="N17" s="2317"/>
      <c r="O17" s="2317"/>
      <c r="P17" s="2317"/>
      <c r="Q17" s="2317"/>
      <c r="R17" s="2317"/>
      <c r="S17" s="2318"/>
      <c r="T17" s="481"/>
      <c r="U17" s="481"/>
    </row>
    <row r="18" spans="1:21" ht="13.95" customHeight="1" x14ac:dyDescent="0.3">
      <c r="A18" s="1545"/>
      <c r="B18" s="806" t="s">
        <v>1197</v>
      </c>
      <c r="C18" s="532"/>
      <c r="D18" s="532"/>
      <c r="E18" s="532"/>
      <c r="F18" s="532"/>
      <c r="G18" s="1488"/>
      <c r="H18" s="1489"/>
      <c r="I18" s="1490"/>
      <c r="J18" s="1635"/>
      <c r="K18" s="1636"/>
      <c r="L18" s="1636"/>
      <c r="M18" s="1636"/>
      <c r="N18" s="1636"/>
      <c r="O18" s="1636"/>
      <c r="P18" s="1636"/>
      <c r="Q18" s="1636"/>
      <c r="R18" s="1636"/>
      <c r="S18" s="2324"/>
      <c r="T18" s="481"/>
      <c r="U18" s="481"/>
    </row>
    <row r="19" spans="1:21" ht="13.95" customHeight="1" x14ac:dyDescent="0.3">
      <c r="A19" s="499" t="s">
        <v>76</v>
      </c>
      <c r="B19" s="1537"/>
      <c r="C19" s="1537"/>
      <c r="D19" s="481"/>
      <c r="E19" s="481"/>
      <c r="F19" s="481"/>
      <c r="G19" s="1448" t="s">
        <v>77</v>
      </c>
      <c r="H19" s="1449"/>
      <c r="I19" s="1449"/>
      <c r="J19" s="1450"/>
      <c r="K19" s="1448" t="s">
        <v>78</v>
      </c>
      <c r="L19" s="1449"/>
      <c r="M19" s="1449"/>
      <c r="N19" s="1450"/>
      <c r="O19" s="1448" t="s">
        <v>79</v>
      </c>
      <c r="P19" s="1449"/>
      <c r="Q19" s="1449"/>
      <c r="R19" s="1449"/>
      <c r="S19" s="1450"/>
      <c r="T19" s="481"/>
      <c r="U19" s="481"/>
    </row>
    <row r="20" spans="1:21" ht="13.95" customHeight="1" x14ac:dyDescent="0.3">
      <c r="A20" s="1660" t="s">
        <v>1198</v>
      </c>
      <c r="B20" s="1608"/>
      <c r="C20" s="1608"/>
      <c r="D20" s="1608"/>
      <c r="E20" s="1608"/>
      <c r="F20" s="2320"/>
      <c r="G20" s="1605"/>
      <c r="H20" s="1606"/>
      <c r="I20" s="1606"/>
      <c r="J20" s="1607"/>
      <c r="K20" s="1605"/>
      <c r="L20" s="1606"/>
      <c r="M20" s="1606"/>
      <c r="N20" s="1607"/>
      <c r="O20" s="1602">
        <v>900000000</v>
      </c>
      <c r="P20" s="1603"/>
      <c r="Q20" s="1603"/>
      <c r="R20" s="1603"/>
      <c r="S20" s="1604"/>
      <c r="T20" s="481"/>
      <c r="U20" s="481"/>
    </row>
    <row r="21" spans="1:21" ht="13.95" customHeight="1" x14ac:dyDescent="0.3">
      <c r="A21" s="2321"/>
      <c r="B21" s="2322"/>
      <c r="C21" s="2322"/>
      <c r="D21" s="2322"/>
      <c r="E21" s="2322"/>
      <c r="F21" s="2323"/>
      <c r="G21" s="1612"/>
      <c r="H21" s="1613"/>
      <c r="I21" s="1613"/>
      <c r="J21" s="1614"/>
      <c r="K21" s="1612"/>
      <c r="L21" s="1613"/>
      <c r="M21" s="1613"/>
      <c r="N21" s="1614"/>
      <c r="O21" s="1612"/>
      <c r="P21" s="1613"/>
      <c r="Q21" s="1613"/>
      <c r="R21" s="1613"/>
      <c r="S21" s="1614"/>
      <c r="T21" s="481"/>
      <c r="U21" s="481"/>
    </row>
    <row r="22" spans="1:21" ht="15.6" x14ac:dyDescent="0.3">
      <c r="A22" s="1579"/>
      <c r="B22" s="1580"/>
      <c r="C22" s="1580"/>
      <c r="D22" s="1580"/>
      <c r="E22" s="1580"/>
      <c r="F22" s="1615"/>
      <c r="G22" s="1616"/>
      <c r="H22" s="1617"/>
      <c r="I22" s="1617"/>
      <c r="J22" s="1618"/>
      <c r="K22" s="1616"/>
      <c r="L22" s="1617"/>
      <c r="M22" s="1617"/>
      <c r="N22" s="1618"/>
      <c r="O22" s="1616"/>
      <c r="P22" s="1617"/>
      <c r="Q22" s="1617"/>
      <c r="R22" s="1617"/>
      <c r="S22" s="1618"/>
      <c r="T22" s="481"/>
      <c r="U22" s="481"/>
    </row>
    <row r="23" spans="1:21" ht="16.2" thickBot="1" x14ac:dyDescent="0.35">
      <c r="A23" s="1619" t="s">
        <v>80</v>
      </c>
      <c r="B23" s="1620"/>
      <c r="C23" s="1620"/>
      <c r="D23" s="1620"/>
      <c r="E23" s="1620"/>
      <c r="F23" s="1621"/>
      <c r="G23" s="1594">
        <v>0</v>
      </c>
      <c r="H23" s="1595"/>
      <c r="I23" s="1595"/>
      <c r="J23" s="1596"/>
      <c r="K23" s="1594">
        <v>0</v>
      </c>
      <c r="L23" s="1595"/>
      <c r="M23" s="1595"/>
      <c r="N23" s="1596"/>
      <c r="O23" s="1622">
        <v>900000000</v>
      </c>
      <c r="P23" s="1623"/>
      <c r="Q23" s="1623"/>
      <c r="R23" s="1623"/>
      <c r="S23" s="1624"/>
      <c r="T23" s="481"/>
      <c r="U23" s="481"/>
    </row>
    <row r="24" spans="1:21" ht="16.2" thickTop="1" x14ac:dyDescent="0.3">
      <c r="A24" s="500"/>
      <c r="B24" s="501"/>
      <c r="C24" s="501"/>
      <c r="D24" s="501"/>
      <c r="E24" s="501"/>
      <c r="F24" s="501"/>
      <c r="G24" s="484"/>
      <c r="H24" s="484"/>
      <c r="I24" s="484"/>
      <c r="J24" s="484"/>
      <c r="K24" s="484"/>
      <c r="L24" s="484"/>
      <c r="M24" s="484"/>
      <c r="N24" s="484"/>
      <c r="O24" s="484"/>
      <c r="P24" s="484"/>
      <c r="Q24" s="484"/>
      <c r="R24" s="484"/>
      <c r="S24" s="485"/>
      <c r="T24" s="481"/>
      <c r="U24" s="481"/>
    </row>
    <row r="25" spans="1:21" ht="13.95" customHeight="1" x14ac:dyDescent="0.3">
      <c r="A25" s="1446" t="s">
        <v>81</v>
      </c>
      <c r="B25" s="1447"/>
      <c r="C25" s="1446" t="s">
        <v>82</v>
      </c>
      <c r="D25" s="1447"/>
      <c r="E25" s="1446" t="s">
        <v>83</v>
      </c>
      <c r="F25" s="1447"/>
      <c r="G25" s="1448" t="s">
        <v>81</v>
      </c>
      <c r="H25" s="1449"/>
      <c r="I25" s="1449"/>
      <c r="J25" s="1450"/>
      <c r="K25" s="1448" t="s">
        <v>82</v>
      </c>
      <c r="L25" s="1449"/>
      <c r="M25" s="1449"/>
      <c r="N25" s="1450"/>
      <c r="O25" s="1448" t="s">
        <v>83</v>
      </c>
      <c r="P25" s="1449"/>
      <c r="Q25" s="1449"/>
      <c r="R25" s="1449"/>
      <c r="S25" s="1450"/>
      <c r="T25" s="481"/>
      <c r="U25" s="481"/>
    </row>
    <row r="26" spans="1:21" ht="13.95" customHeight="1" x14ac:dyDescent="0.3">
      <c r="A26" s="1498" t="s">
        <v>84</v>
      </c>
      <c r="B26" s="1499"/>
      <c r="C26" s="1508"/>
      <c r="D26" s="1509"/>
      <c r="E26" s="1510"/>
      <c r="F26" s="1509"/>
      <c r="G26" s="1498" t="s">
        <v>85</v>
      </c>
      <c r="H26" s="1499"/>
      <c r="I26" s="1499"/>
      <c r="J26" s="1499"/>
      <c r="K26" s="1444"/>
      <c r="L26" s="1444"/>
      <c r="M26" s="1444"/>
      <c r="N26" s="1445"/>
      <c r="O26" s="1504"/>
      <c r="P26" s="1444"/>
      <c r="Q26" s="1444"/>
      <c r="R26" s="1444"/>
      <c r="S26" s="1445"/>
      <c r="T26" s="481"/>
      <c r="U26" s="481"/>
    </row>
    <row r="27" spans="1:21" ht="13.95" customHeight="1" x14ac:dyDescent="0.3">
      <c r="A27" s="1500"/>
      <c r="B27" s="1501"/>
      <c r="C27" s="1473" t="s">
        <v>1199</v>
      </c>
      <c r="D27" s="1474"/>
      <c r="E27" s="1475" t="s">
        <v>1200</v>
      </c>
      <c r="F27" s="1474"/>
      <c r="G27" s="1500"/>
      <c r="H27" s="1501"/>
      <c r="I27" s="1501"/>
      <c r="J27" s="1501"/>
      <c r="K27" s="1476" t="s">
        <v>1201</v>
      </c>
      <c r="L27" s="1476"/>
      <c r="M27" s="1476"/>
      <c r="N27" s="1477"/>
      <c r="O27" s="1502" t="s">
        <v>1202</v>
      </c>
      <c r="P27" s="1476"/>
      <c r="Q27" s="1476"/>
      <c r="R27" s="1476"/>
      <c r="S27" s="1477"/>
      <c r="T27" s="481"/>
      <c r="U27" s="481"/>
    </row>
    <row r="28" spans="1:21" ht="13.95" customHeight="1" x14ac:dyDescent="0.3">
      <c r="A28" s="1500"/>
      <c r="B28" s="1501"/>
      <c r="C28" s="1473"/>
      <c r="D28" s="1474"/>
      <c r="E28" s="1475"/>
      <c r="F28" s="1474"/>
      <c r="G28" s="1500"/>
      <c r="H28" s="1501"/>
      <c r="I28" s="1501"/>
      <c r="J28" s="1501"/>
      <c r="K28" s="1476" t="s">
        <v>1203</v>
      </c>
      <c r="L28" s="1476"/>
      <c r="M28" s="1476"/>
      <c r="N28" s="1477"/>
      <c r="O28" s="1502"/>
      <c r="P28" s="1476"/>
      <c r="Q28" s="1476"/>
      <c r="R28" s="1476"/>
      <c r="S28" s="1477"/>
      <c r="T28" s="481"/>
      <c r="U28" s="481"/>
    </row>
    <row r="29" spans="1:21" ht="13.95" customHeight="1" x14ac:dyDescent="0.3">
      <c r="A29" s="1500"/>
      <c r="B29" s="1501"/>
      <c r="C29" s="1505"/>
      <c r="D29" s="1506"/>
      <c r="E29" s="502"/>
      <c r="F29" s="503"/>
      <c r="G29" s="1500"/>
      <c r="H29" s="1501"/>
      <c r="I29" s="1501"/>
      <c r="J29" s="1501"/>
      <c r="K29" s="1439" t="s">
        <v>1204</v>
      </c>
      <c r="L29" s="1439"/>
      <c r="M29" s="1439"/>
      <c r="N29" s="1507"/>
      <c r="O29" s="1438"/>
      <c r="P29" s="1439"/>
      <c r="Q29" s="1439"/>
      <c r="R29" s="1439"/>
      <c r="S29" s="1507"/>
      <c r="T29" s="481"/>
      <c r="U29" s="481"/>
    </row>
    <row r="30" spans="1:21" ht="13.95" customHeight="1" x14ac:dyDescent="0.3">
      <c r="A30" s="504" t="s">
        <v>86</v>
      </c>
      <c r="B30" s="1440"/>
      <c r="C30" s="1440"/>
      <c r="D30" s="491"/>
      <c r="E30" s="491"/>
      <c r="F30" s="491"/>
      <c r="G30" s="1441"/>
      <c r="H30" s="1441"/>
      <c r="I30" s="1441"/>
      <c r="J30" s="1441"/>
      <c r="K30" s="1442"/>
      <c r="L30" s="1442"/>
      <c r="M30" s="1442"/>
      <c r="N30" s="1442"/>
      <c r="O30" s="1442"/>
      <c r="P30" s="1442"/>
      <c r="Q30" s="1442"/>
      <c r="R30" s="1442"/>
      <c r="S30" s="505"/>
      <c r="T30" s="481"/>
      <c r="U30" s="481"/>
    </row>
    <row r="31" spans="1:21" ht="13.95" customHeight="1" x14ac:dyDescent="0.3">
      <c r="A31" s="1429" t="s">
        <v>81</v>
      </c>
      <c r="B31" s="1503"/>
      <c r="C31" s="1446" t="s">
        <v>82</v>
      </c>
      <c r="D31" s="1447"/>
      <c r="E31" s="1446" t="s">
        <v>83</v>
      </c>
      <c r="F31" s="1447"/>
      <c r="G31" s="1448" t="s">
        <v>81</v>
      </c>
      <c r="H31" s="1449"/>
      <c r="I31" s="1449"/>
      <c r="J31" s="1450"/>
      <c r="K31" s="1448" t="s">
        <v>82</v>
      </c>
      <c r="L31" s="1449"/>
      <c r="M31" s="1449"/>
      <c r="N31" s="1450"/>
      <c r="O31" s="1448" t="s">
        <v>83</v>
      </c>
      <c r="P31" s="1449"/>
      <c r="Q31" s="1449"/>
      <c r="R31" s="1449"/>
      <c r="S31" s="1450"/>
      <c r="T31" s="481"/>
      <c r="U31" s="481"/>
    </row>
    <row r="32" spans="1:21" ht="13.95" customHeight="1" x14ac:dyDescent="0.3">
      <c r="A32" s="1431" t="s">
        <v>409</v>
      </c>
      <c r="B32" s="1451"/>
      <c r="C32" s="809"/>
      <c r="D32" s="807"/>
      <c r="E32" s="822"/>
      <c r="F32" s="823"/>
      <c r="G32" s="1431" t="s">
        <v>410</v>
      </c>
      <c r="H32" s="1432"/>
      <c r="I32" s="1432"/>
      <c r="J32" s="1451"/>
      <c r="K32" s="1504" t="s">
        <v>1201</v>
      </c>
      <c r="L32" s="1444"/>
      <c r="M32" s="1444"/>
      <c r="N32" s="1445"/>
      <c r="O32" s="1464"/>
      <c r="P32" s="1437"/>
      <c r="Q32" s="1437"/>
      <c r="R32" s="1437"/>
      <c r="S32" s="1561"/>
      <c r="T32" s="481"/>
      <c r="U32" s="481"/>
    </row>
    <row r="33" spans="1:21" ht="13.95" customHeight="1" x14ac:dyDescent="0.3">
      <c r="A33" s="1433"/>
      <c r="B33" s="1452"/>
      <c r="C33" s="1485" t="s">
        <v>1199</v>
      </c>
      <c r="D33" s="1487"/>
      <c r="E33" s="1475" t="s">
        <v>1200</v>
      </c>
      <c r="F33" s="1474"/>
      <c r="G33" s="1433"/>
      <c r="H33" s="1434"/>
      <c r="I33" s="1434"/>
      <c r="J33" s="1452"/>
      <c r="K33" s="1502" t="s">
        <v>1203</v>
      </c>
      <c r="L33" s="1476"/>
      <c r="M33" s="1476"/>
      <c r="N33" s="1477"/>
      <c r="O33" s="1502" t="s">
        <v>1202</v>
      </c>
      <c r="P33" s="1476"/>
      <c r="Q33" s="1476"/>
      <c r="R33" s="1476"/>
      <c r="S33" s="1477"/>
      <c r="T33" s="481"/>
      <c r="U33" s="481"/>
    </row>
    <row r="34" spans="1:21" ht="13.95" customHeight="1" x14ac:dyDescent="0.3">
      <c r="A34" s="1433"/>
      <c r="B34" s="1452"/>
      <c r="C34" s="810"/>
      <c r="D34" s="503"/>
      <c r="E34" s="824"/>
      <c r="F34" s="825"/>
      <c r="G34" s="1433"/>
      <c r="H34" s="1434"/>
      <c r="I34" s="1434"/>
      <c r="J34" s="1452"/>
      <c r="K34" s="1438" t="s">
        <v>1204</v>
      </c>
      <c r="L34" s="1439"/>
      <c r="M34" s="1439"/>
      <c r="N34" s="1507"/>
      <c r="O34" s="1443"/>
      <c r="P34" s="1435"/>
      <c r="Q34" s="1435"/>
      <c r="R34" s="1435"/>
      <c r="S34" s="1436"/>
      <c r="T34" s="481"/>
      <c r="U34" s="481"/>
    </row>
    <row r="35" spans="1:21" ht="13.95" customHeight="1" x14ac:dyDescent="0.3">
      <c r="A35" s="1496" t="s">
        <v>90</v>
      </c>
      <c r="B35" s="1497"/>
      <c r="C35" s="506"/>
      <c r="D35" s="481"/>
      <c r="E35" s="507"/>
      <c r="F35" s="507"/>
      <c r="G35" s="507"/>
      <c r="H35" s="507"/>
      <c r="I35" s="507"/>
      <c r="J35" s="507"/>
      <c r="K35" s="507"/>
      <c r="L35" s="507"/>
      <c r="M35" s="507"/>
      <c r="N35" s="507"/>
      <c r="O35" s="507"/>
      <c r="P35" s="507"/>
      <c r="Q35" s="507"/>
      <c r="R35" s="507"/>
      <c r="S35" s="505"/>
      <c r="T35" s="481"/>
      <c r="U35" s="481"/>
    </row>
    <row r="36" spans="1:21" ht="13.95" customHeight="1" x14ac:dyDescent="0.3">
      <c r="A36" s="1498" t="s">
        <v>673</v>
      </c>
      <c r="B36" s="1499"/>
      <c r="C36" s="1634" t="s">
        <v>1205</v>
      </c>
      <c r="D36" s="1634"/>
      <c r="E36" s="1653"/>
      <c r="F36" s="1431" t="s">
        <v>83</v>
      </c>
      <c r="G36" s="1432"/>
      <c r="H36" s="1444" t="s">
        <v>1206</v>
      </c>
      <c r="I36" s="1444"/>
      <c r="J36" s="1444"/>
      <c r="K36" s="1444"/>
      <c r="L36" s="1444"/>
      <c r="M36" s="1444"/>
      <c r="N36" s="1444"/>
      <c r="O36" s="1444"/>
      <c r="P36" s="1444"/>
      <c r="Q36" s="1444"/>
      <c r="R36" s="1444"/>
      <c r="S36" s="1445"/>
      <c r="T36" s="481"/>
      <c r="U36" s="481"/>
    </row>
    <row r="37" spans="1:21" ht="13.95" customHeight="1" x14ac:dyDescent="0.3">
      <c r="A37" s="1500"/>
      <c r="B37" s="1501"/>
      <c r="C37" s="2325"/>
      <c r="D37" s="2325"/>
      <c r="E37" s="2326"/>
      <c r="F37" s="1433" t="s">
        <v>674</v>
      </c>
      <c r="G37" s="1434"/>
      <c r="H37" s="1435"/>
      <c r="I37" s="1435"/>
      <c r="J37" s="1435"/>
      <c r="K37" s="1435"/>
      <c r="L37" s="1435"/>
      <c r="M37" s="1435"/>
      <c r="N37" s="1435"/>
      <c r="O37" s="1435"/>
      <c r="P37" s="1435"/>
      <c r="Q37" s="1435"/>
      <c r="R37" s="1435"/>
      <c r="S37" s="1436"/>
      <c r="T37" s="481"/>
      <c r="U37" s="481"/>
    </row>
    <row r="38" spans="1:21" ht="13.95" customHeight="1" x14ac:dyDescent="0.3">
      <c r="A38" s="496"/>
      <c r="B38" s="1391"/>
      <c r="C38" s="1391"/>
      <c r="D38" s="481"/>
      <c r="E38" s="481"/>
      <c r="F38" s="481"/>
      <c r="G38" s="1391"/>
      <c r="H38" s="1391"/>
      <c r="I38" s="1393"/>
      <c r="J38" s="1393"/>
      <c r="K38" s="1393"/>
      <c r="L38" s="1393"/>
      <c r="M38" s="1393"/>
      <c r="N38" s="1393"/>
      <c r="O38" s="1393"/>
      <c r="P38" s="1393"/>
      <c r="Q38" s="1393"/>
      <c r="R38" s="1393"/>
      <c r="S38" s="505"/>
      <c r="T38" s="481"/>
      <c r="U38" s="481"/>
    </row>
    <row r="39" spans="1:21" ht="13.95" customHeight="1" x14ac:dyDescent="0.3">
      <c r="A39" s="1469" t="s">
        <v>93</v>
      </c>
      <c r="B39" s="1470"/>
      <c r="C39" s="491"/>
      <c r="D39" s="481"/>
      <c r="E39" s="481"/>
      <c r="F39" s="481"/>
      <c r="G39" s="1406"/>
      <c r="H39" s="1406"/>
      <c r="I39" s="1406"/>
      <c r="J39" s="1406"/>
      <c r="K39" s="1406"/>
      <c r="L39" s="1406"/>
      <c r="M39" s="1406"/>
      <c r="N39" s="1406"/>
      <c r="O39" s="1406"/>
      <c r="P39" s="1406"/>
      <c r="Q39" s="1406"/>
      <c r="R39" s="1406"/>
      <c r="S39" s="505"/>
      <c r="T39" s="481"/>
      <c r="U39" s="481"/>
    </row>
    <row r="40" spans="1:21" ht="13.95" customHeight="1" x14ac:dyDescent="0.3">
      <c r="A40" s="1419" t="s">
        <v>417</v>
      </c>
      <c r="B40" s="1420"/>
      <c r="C40" s="1421"/>
      <c r="D40" s="1425" t="s">
        <v>95</v>
      </c>
      <c r="E40" s="511" t="s">
        <v>225</v>
      </c>
      <c r="F40" s="1427" t="s">
        <v>97</v>
      </c>
      <c r="G40" s="1429" t="s">
        <v>98</v>
      </c>
      <c r="H40" s="1430"/>
      <c r="I40" s="1430"/>
      <c r="J40" s="1430"/>
      <c r="K40" s="1430"/>
      <c r="L40" s="1430"/>
      <c r="M40" s="1430"/>
      <c r="N40" s="1430"/>
      <c r="O40" s="1430"/>
      <c r="P40" s="1430"/>
      <c r="Q40" s="1430"/>
      <c r="R40" s="1430"/>
      <c r="S40" s="1503"/>
      <c r="T40" s="481"/>
      <c r="U40" s="481"/>
    </row>
    <row r="41" spans="1:21" ht="13.95" customHeight="1" x14ac:dyDescent="0.3">
      <c r="A41" s="1422"/>
      <c r="B41" s="1423"/>
      <c r="C41" s="1424"/>
      <c r="D41" s="1426"/>
      <c r="E41" s="513" t="s">
        <v>675</v>
      </c>
      <c r="F41" s="1428"/>
      <c r="G41" s="515" t="s">
        <v>99</v>
      </c>
      <c r="H41" s="515" t="s">
        <v>100</v>
      </c>
      <c r="I41" s="515" t="s">
        <v>101</v>
      </c>
      <c r="J41" s="515" t="s">
        <v>102</v>
      </c>
      <c r="K41" s="515" t="s">
        <v>103</v>
      </c>
      <c r="L41" s="515" t="s">
        <v>104</v>
      </c>
      <c r="M41" s="515" t="s">
        <v>105</v>
      </c>
      <c r="N41" s="515" t="s">
        <v>106</v>
      </c>
      <c r="O41" s="515" t="s">
        <v>107</v>
      </c>
      <c r="P41" s="515" t="s">
        <v>108</v>
      </c>
      <c r="Q41" s="515" t="s">
        <v>109</v>
      </c>
      <c r="R41" s="515" t="s">
        <v>110</v>
      </c>
      <c r="S41" s="515" t="s">
        <v>111</v>
      </c>
      <c r="T41" s="481"/>
      <c r="U41" s="481"/>
    </row>
    <row r="42" spans="1:21" ht="13.95" customHeight="1" x14ac:dyDescent="0.3">
      <c r="A42" s="2327" t="s">
        <v>1207</v>
      </c>
      <c r="B42" s="2328"/>
      <c r="C42" s="2329"/>
      <c r="D42" s="826"/>
      <c r="E42" s="814"/>
      <c r="F42" s="814"/>
      <c r="G42" s="814"/>
      <c r="H42" s="814"/>
      <c r="I42" s="814"/>
      <c r="J42" s="814"/>
      <c r="K42" s="814"/>
      <c r="L42" s="814"/>
      <c r="M42" s="814"/>
      <c r="N42" s="814"/>
      <c r="O42" s="814"/>
      <c r="P42" s="814"/>
      <c r="Q42" s="814"/>
      <c r="R42" s="814"/>
      <c r="S42" s="512"/>
      <c r="T42" s="481"/>
      <c r="U42" s="481"/>
    </row>
    <row r="43" spans="1:21" ht="13.95" customHeight="1" x14ac:dyDescent="0.3">
      <c r="A43" s="2330" t="s">
        <v>1208</v>
      </c>
      <c r="B43" s="2331"/>
      <c r="C43" s="2332"/>
      <c r="D43" s="827" t="s">
        <v>1209</v>
      </c>
      <c r="E43" s="827" t="s">
        <v>1210</v>
      </c>
      <c r="F43" s="828">
        <v>0.05</v>
      </c>
      <c r="G43" s="828">
        <v>1</v>
      </c>
      <c r="H43" s="827"/>
      <c r="I43" s="827"/>
      <c r="J43" s="827"/>
      <c r="K43" s="827"/>
      <c r="L43" s="827"/>
      <c r="M43" s="827"/>
      <c r="N43" s="827"/>
      <c r="O43" s="827"/>
      <c r="P43" s="827"/>
      <c r="Q43" s="827"/>
      <c r="R43" s="827"/>
      <c r="S43" s="519">
        <v>1</v>
      </c>
      <c r="T43" s="481"/>
      <c r="U43" s="481"/>
    </row>
    <row r="44" spans="1:21" ht="13.95" customHeight="1" x14ac:dyDescent="0.3">
      <c r="A44" s="2336" t="s">
        <v>1211</v>
      </c>
      <c r="B44" s="2337"/>
      <c r="C44" s="2338"/>
      <c r="D44" s="827" t="s">
        <v>1212</v>
      </c>
      <c r="E44" s="827"/>
      <c r="F44" s="828">
        <v>0.1</v>
      </c>
      <c r="G44" s="828">
        <v>1</v>
      </c>
      <c r="H44" s="827"/>
      <c r="I44" s="827"/>
      <c r="J44" s="827"/>
      <c r="K44" s="827"/>
      <c r="L44" s="827"/>
      <c r="M44" s="827"/>
      <c r="N44" s="827"/>
      <c r="O44" s="827"/>
      <c r="P44" s="827"/>
      <c r="Q44" s="827"/>
      <c r="R44" s="827"/>
      <c r="S44" s="519">
        <v>1</v>
      </c>
      <c r="T44" s="481"/>
      <c r="U44" s="481"/>
    </row>
    <row r="45" spans="1:21" ht="13.95" customHeight="1" x14ac:dyDescent="0.3">
      <c r="A45" s="2330" t="s">
        <v>1213</v>
      </c>
      <c r="B45" s="2331"/>
      <c r="C45" s="2332"/>
      <c r="D45" s="827" t="s">
        <v>1214</v>
      </c>
      <c r="E45" s="827"/>
      <c r="F45" s="828">
        <v>0.1</v>
      </c>
      <c r="G45" s="828">
        <v>0.5</v>
      </c>
      <c r="H45" s="828">
        <v>0.5</v>
      </c>
      <c r="I45" s="827"/>
      <c r="J45" s="827"/>
      <c r="K45" s="827"/>
      <c r="L45" s="827"/>
      <c r="M45" s="827"/>
      <c r="N45" s="827"/>
      <c r="O45" s="827"/>
      <c r="P45" s="827"/>
      <c r="Q45" s="827"/>
      <c r="R45" s="827"/>
      <c r="S45" s="519">
        <v>1</v>
      </c>
      <c r="T45" s="481"/>
      <c r="U45" s="481"/>
    </row>
    <row r="46" spans="1:21" ht="13.95" customHeight="1" x14ac:dyDescent="0.3">
      <c r="A46" s="2330" t="s">
        <v>1215</v>
      </c>
      <c r="B46" s="2331"/>
      <c r="C46" s="2332"/>
      <c r="D46" s="827" t="s">
        <v>1214</v>
      </c>
      <c r="E46" s="827"/>
      <c r="F46" s="828">
        <v>0.3</v>
      </c>
      <c r="G46" s="828">
        <v>0.5</v>
      </c>
      <c r="H46" s="828">
        <v>0.5</v>
      </c>
      <c r="I46" s="827"/>
      <c r="J46" s="827"/>
      <c r="K46" s="827"/>
      <c r="L46" s="827"/>
      <c r="M46" s="827"/>
      <c r="N46" s="827"/>
      <c r="O46" s="827"/>
      <c r="P46" s="827"/>
      <c r="Q46" s="827"/>
      <c r="R46" s="827"/>
      <c r="S46" s="519">
        <v>1</v>
      </c>
      <c r="T46" s="481"/>
      <c r="U46" s="481"/>
    </row>
    <row r="47" spans="1:21" ht="13.95" customHeight="1" x14ac:dyDescent="0.3">
      <c r="A47" s="2330" t="s">
        <v>1216</v>
      </c>
      <c r="B47" s="2331"/>
      <c r="C47" s="2332"/>
      <c r="D47" s="827" t="s">
        <v>1217</v>
      </c>
      <c r="E47" s="827"/>
      <c r="F47" s="828">
        <v>0.3</v>
      </c>
      <c r="G47" s="827"/>
      <c r="H47" s="828">
        <v>1</v>
      </c>
      <c r="I47" s="827"/>
      <c r="J47" s="827"/>
      <c r="K47" s="827"/>
      <c r="L47" s="827"/>
      <c r="M47" s="827"/>
      <c r="N47" s="827"/>
      <c r="O47" s="827"/>
      <c r="P47" s="827"/>
      <c r="Q47" s="827"/>
      <c r="R47" s="827"/>
      <c r="S47" s="519">
        <v>1</v>
      </c>
      <c r="T47" s="481"/>
      <c r="U47" s="481"/>
    </row>
    <row r="48" spans="1:21" ht="13.95" customHeight="1" x14ac:dyDescent="0.3">
      <c r="A48" s="2330" t="s">
        <v>1218</v>
      </c>
      <c r="B48" s="2331"/>
      <c r="C48" s="2332"/>
      <c r="D48" s="827" t="s">
        <v>1219</v>
      </c>
      <c r="E48" s="827"/>
      <c r="F48" s="828">
        <v>0.05</v>
      </c>
      <c r="G48" s="827"/>
      <c r="H48" s="828">
        <v>0.05</v>
      </c>
      <c r="I48" s="828">
        <v>0.05</v>
      </c>
      <c r="J48" s="828">
        <v>0.1</v>
      </c>
      <c r="K48" s="828">
        <v>0.1</v>
      </c>
      <c r="L48" s="828">
        <v>0.15</v>
      </c>
      <c r="M48" s="828">
        <v>0.2</v>
      </c>
      <c r="N48" s="828">
        <v>0.1</v>
      </c>
      <c r="O48" s="828">
        <v>0.1</v>
      </c>
      <c r="P48" s="828">
        <v>0.05</v>
      </c>
      <c r="Q48" s="828">
        <v>0.05</v>
      </c>
      <c r="R48" s="828">
        <v>0.05</v>
      </c>
      <c r="S48" s="519">
        <v>1</v>
      </c>
      <c r="T48" s="481"/>
      <c r="U48" s="481"/>
    </row>
    <row r="49" spans="1:21" ht="13.95" customHeight="1" x14ac:dyDescent="0.3">
      <c r="A49" s="2330" t="s">
        <v>1220</v>
      </c>
      <c r="B49" s="2331"/>
      <c r="C49" s="2332"/>
      <c r="D49" s="827" t="s">
        <v>1221</v>
      </c>
      <c r="E49" s="827"/>
      <c r="F49" s="828">
        <v>0.05</v>
      </c>
      <c r="G49" s="827"/>
      <c r="H49" s="827"/>
      <c r="I49" s="828">
        <v>0.25</v>
      </c>
      <c r="J49" s="827"/>
      <c r="K49" s="827"/>
      <c r="L49" s="828">
        <v>0.25</v>
      </c>
      <c r="M49" s="827"/>
      <c r="N49" s="827"/>
      <c r="O49" s="828">
        <v>0.25</v>
      </c>
      <c r="P49" s="827"/>
      <c r="Q49" s="827"/>
      <c r="R49" s="828">
        <v>0.25</v>
      </c>
      <c r="S49" s="519">
        <v>1</v>
      </c>
      <c r="T49" s="481"/>
      <c r="U49" s="481"/>
    </row>
    <row r="50" spans="1:21" ht="13.95" customHeight="1" x14ac:dyDescent="0.3">
      <c r="A50" s="2333" t="s">
        <v>1222</v>
      </c>
      <c r="B50" s="2334"/>
      <c r="C50" s="2335"/>
      <c r="D50" s="827" t="s">
        <v>1223</v>
      </c>
      <c r="E50" s="827"/>
      <c r="F50" s="828">
        <v>0.05</v>
      </c>
      <c r="G50" s="827"/>
      <c r="H50" s="827"/>
      <c r="I50" s="827"/>
      <c r="J50" s="827"/>
      <c r="K50" s="827"/>
      <c r="L50" s="827"/>
      <c r="M50" s="827"/>
      <c r="N50" s="827"/>
      <c r="O50" s="827"/>
      <c r="P50" s="827"/>
      <c r="Q50" s="827"/>
      <c r="R50" s="828">
        <v>1</v>
      </c>
      <c r="S50" s="519">
        <v>1</v>
      </c>
      <c r="T50" s="481"/>
      <c r="U50" s="481"/>
    </row>
    <row r="51" spans="1:21" ht="13.95" customHeight="1" x14ac:dyDescent="0.3">
      <c r="A51" s="1448" t="s">
        <v>111</v>
      </c>
      <c r="B51" s="1449"/>
      <c r="C51" s="1450"/>
      <c r="D51" s="524"/>
      <c r="E51" s="524"/>
      <c r="F51" s="525">
        <v>1</v>
      </c>
      <c r="G51" s="525">
        <v>0.35</v>
      </c>
      <c r="H51" s="525">
        <v>0.5</v>
      </c>
      <c r="I51" s="525">
        <v>0.02</v>
      </c>
      <c r="J51" s="525">
        <v>0.01</v>
      </c>
      <c r="K51" s="525">
        <v>0.01</v>
      </c>
      <c r="L51" s="525">
        <v>0.02</v>
      </c>
      <c r="M51" s="525">
        <v>0.01</v>
      </c>
      <c r="N51" s="525">
        <v>0.01</v>
      </c>
      <c r="O51" s="525">
        <v>0.02</v>
      </c>
      <c r="P51" s="525">
        <v>0</v>
      </c>
      <c r="Q51" s="525">
        <v>0</v>
      </c>
      <c r="R51" s="525">
        <v>7.0000000000000007E-2</v>
      </c>
      <c r="S51" s="525">
        <v>1</v>
      </c>
      <c r="T51" s="481"/>
      <c r="U51" s="481"/>
    </row>
    <row r="52" spans="1:21" ht="13.95" customHeight="1" x14ac:dyDescent="0.3">
      <c r="A52" s="1448" t="s">
        <v>118</v>
      </c>
      <c r="B52" s="1449"/>
      <c r="C52" s="1450"/>
      <c r="D52" s="524"/>
      <c r="E52" s="524"/>
      <c r="F52" s="525">
        <v>1</v>
      </c>
      <c r="G52" s="525">
        <v>0.35</v>
      </c>
      <c r="H52" s="525">
        <v>0.85</v>
      </c>
      <c r="I52" s="525">
        <v>0.87</v>
      </c>
      <c r="J52" s="525">
        <v>0.87</v>
      </c>
      <c r="K52" s="525">
        <v>0.88</v>
      </c>
      <c r="L52" s="525">
        <v>0.9</v>
      </c>
      <c r="M52" s="525">
        <v>0.91</v>
      </c>
      <c r="N52" s="525">
        <v>0.91</v>
      </c>
      <c r="O52" s="525">
        <v>0.93</v>
      </c>
      <c r="P52" s="525">
        <v>0.93</v>
      </c>
      <c r="Q52" s="525">
        <v>0.94</v>
      </c>
      <c r="R52" s="525">
        <v>1</v>
      </c>
      <c r="S52" s="523"/>
      <c r="T52" s="481"/>
      <c r="U52" s="481"/>
    </row>
    <row r="53" spans="1:21" ht="13.95" customHeight="1" x14ac:dyDescent="0.3">
      <c r="A53" s="1464"/>
      <c r="B53" s="1437"/>
      <c r="C53" s="1437"/>
      <c r="D53" s="481"/>
      <c r="E53" s="481"/>
      <c r="F53" s="481"/>
      <c r="G53" s="1393"/>
      <c r="H53" s="1393"/>
      <c r="I53" s="1393"/>
      <c r="J53" s="1393"/>
      <c r="K53" s="1393"/>
      <c r="L53" s="1393"/>
      <c r="M53" s="1393"/>
      <c r="N53" s="1393"/>
      <c r="O53" s="1393"/>
      <c r="P53" s="1393"/>
      <c r="Q53" s="1393"/>
      <c r="R53" s="1393"/>
      <c r="S53" s="505"/>
      <c r="T53" s="481"/>
      <c r="U53" s="481"/>
    </row>
    <row r="54" spans="1:21" ht="13.95" customHeight="1" x14ac:dyDescent="0.35">
      <c r="A54" s="1417" t="s">
        <v>120</v>
      </c>
      <c r="B54" s="1418"/>
      <c r="C54" s="481"/>
      <c r="D54" s="481"/>
      <c r="E54" s="481"/>
      <c r="F54" s="481"/>
      <c r="G54" s="1406"/>
      <c r="H54" s="1406"/>
      <c r="I54" s="1406"/>
      <c r="J54" s="1406"/>
      <c r="K54" s="1406"/>
      <c r="L54" s="1406"/>
      <c r="M54" s="1406"/>
      <c r="N54" s="1406"/>
      <c r="O54" s="1406"/>
      <c r="P54" s="1406"/>
      <c r="Q54" s="1406"/>
      <c r="R54" s="1406"/>
      <c r="S54" s="505"/>
      <c r="T54" s="481"/>
      <c r="U54" s="481"/>
    </row>
    <row r="55" spans="1:21" ht="13.95" customHeight="1" x14ac:dyDescent="0.25">
      <c r="A55" s="1407" t="s">
        <v>121</v>
      </c>
      <c r="B55" s="1408"/>
      <c r="C55" s="511" t="s">
        <v>693</v>
      </c>
      <c r="D55" s="1411" t="s">
        <v>123</v>
      </c>
      <c r="E55" s="1412"/>
      <c r="F55" s="1411" t="s">
        <v>124</v>
      </c>
      <c r="G55" s="1412"/>
      <c r="H55" s="1411" t="s">
        <v>125</v>
      </c>
      <c r="I55" s="1415"/>
      <c r="J55" s="1415"/>
      <c r="K55" s="1415"/>
      <c r="L55" s="1415"/>
      <c r="M55" s="1415"/>
      <c r="N55" s="1415"/>
      <c r="O55" s="1415"/>
      <c r="P55" s="1415"/>
      <c r="Q55" s="1415"/>
      <c r="R55" s="1415"/>
      <c r="S55" s="1412"/>
      <c r="T55" s="1391"/>
      <c r="U55" s="1391"/>
    </row>
    <row r="56" spans="1:21" ht="13.95" customHeight="1" x14ac:dyDescent="0.25">
      <c r="A56" s="1409"/>
      <c r="B56" s="1410"/>
      <c r="C56" s="513" t="s">
        <v>694</v>
      </c>
      <c r="D56" s="1413"/>
      <c r="E56" s="1414"/>
      <c r="F56" s="1413"/>
      <c r="G56" s="1414"/>
      <c r="H56" s="1413"/>
      <c r="I56" s="1416"/>
      <c r="J56" s="1416"/>
      <c r="K56" s="1416"/>
      <c r="L56" s="1416"/>
      <c r="M56" s="1416"/>
      <c r="N56" s="1416"/>
      <c r="O56" s="1416"/>
      <c r="P56" s="1416"/>
      <c r="Q56" s="1416"/>
      <c r="R56" s="1416"/>
      <c r="S56" s="1414"/>
      <c r="T56" s="1391"/>
      <c r="U56" s="1391"/>
    </row>
    <row r="57" spans="1:21" ht="13.95" customHeight="1" x14ac:dyDescent="0.3">
      <c r="A57" s="2339"/>
      <c r="B57" s="1663"/>
      <c r="C57" s="516"/>
      <c r="D57" s="1493"/>
      <c r="E57" s="1494"/>
      <c r="F57" s="1493"/>
      <c r="G57" s="1494"/>
      <c r="H57" s="1493"/>
      <c r="I57" s="1495"/>
      <c r="J57" s="1495"/>
      <c r="K57" s="1495"/>
      <c r="L57" s="1495"/>
      <c r="M57" s="1495"/>
      <c r="N57" s="1495"/>
      <c r="O57" s="1495"/>
      <c r="P57" s="1495"/>
      <c r="Q57" s="1495"/>
      <c r="R57" s="1495"/>
      <c r="S57" s="1494"/>
      <c r="T57" s="481"/>
      <c r="U57" s="481"/>
    </row>
    <row r="58" spans="1:21" ht="13.95" customHeight="1" x14ac:dyDescent="0.3">
      <c r="A58" s="2340"/>
      <c r="B58" s="2341"/>
      <c r="C58" s="520"/>
      <c r="D58" s="1400" t="s">
        <v>623</v>
      </c>
      <c r="E58" s="1401"/>
      <c r="F58" s="1400" t="s">
        <v>623</v>
      </c>
      <c r="G58" s="1401"/>
      <c r="H58" s="1400" t="s">
        <v>623</v>
      </c>
      <c r="I58" s="1402"/>
      <c r="J58" s="1402"/>
      <c r="K58" s="1402"/>
      <c r="L58" s="1402"/>
      <c r="M58" s="1402"/>
      <c r="N58" s="1402"/>
      <c r="O58" s="1402"/>
      <c r="P58" s="1402"/>
      <c r="Q58" s="1402"/>
      <c r="R58" s="1402"/>
      <c r="S58" s="1401"/>
      <c r="T58" s="481"/>
      <c r="U58" s="481"/>
    </row>
    <row r="59" spans="1:21" ht="13.95" customHeight="1" x14ac:dyDescent="0.3">
      <c r="A59" s="1559"/>
      <c r="B59" s="1560"/>
      <c r="C59" s="520"/>
      <c r="D59" s="1400"/>
      <c r="E59" s="1401"/>
      <c r="F59" s="1400"/>
      <c r="G59" s="1401"/>
      <c r="H59" s="1400"/>
      <c r="I59" s="1402"/>
      <c r="J59" s="1402"/>
      <c r="K59" s="1402"/>
      <c r="L59" s="1402"/>
      <c r="M59" s="1402"/>
      <c r="N59" s="1402"/>
      <c r="O59" s="1402"/>
      <c r="P59" s="1402"/>
      <c r="Q59" s="1402"/>
      <c r="R59" s="1402"/>
      <c r="S59" s="1401"/>
      <c r="T59" s="481"/>
      <c r="U59" s="481"/>
    </row>
    <row r="60" spans="1:21" ht="13.95" customHeight="1" x14ac:dyDescent="0.3">
      <c r="A60" s="1559"/>
      <c r="B60" s="1560"/>
      <c r="C60" s="520"/>
      <c r="D60" s="1400"/>
      <c r="E60" s="1401"/>
      <c r="F60" s="1400"/>
      <c r="G60" s="1401"/>
      <c r="H60" s="1400"/>
      <c r="I60" s="1402"/>
      <c r="J60" s="1402"/>
      <c r="K60" s="1402"/>
      <c r="L60" s="1402"/>
      <c r="M60" s="1402"/>
      <c r="N60" s="1402"/>
      <c r="O60" s="1402"/>
      <c r="P60" s="1402"/>
      <c r="Q60" s="1402"/>
      <c r="R60" s="1402"/>
      <c r="S60" s="1401"/>
      <c r="T60" s="481"/>
      <c r="U60" s="481"/>
    </row>
    <row r="61" spans="1:21" ht="13.95" customHeight="1" x14ac:dyDescent="0.3">
      <c r="A61" s="1559"/>
      <c r="B61" s="1560"/>
      <c r="C61" s="520"/>
      <c r="D61" s="1400"/>
      <c r="E61" s="1401"/>
      <c r="F61" s="1400"/>
      <c r="G61" s="1401"/>
      <c r="H61" s="1400"/>
      <c r="I61" s="1402"/>
      <c r="J61" s="1402"/>
      <c r="K61" s="1402"/>
      <c r="L61" s="1402"/>
      <c r="M61" s="1402"/>
      <c r="N61" s="1402"/>
      <c r="O61" s="1402"/>
      <c r="P61" s="1402"/>
      <c r="Q61" s="1402"/>
      <c r="R61" s="1402"/>
      <c r="S61" s="1401"/>
      <c r="T61" s="481"/>
      <c r="U61" s="481"/>
    </row>
    <row r="62" spans="1:21" ht="13.95" customHeight="1" x14ac:dyDescent="0.3">
      <c r="A62" s="1443"/>
      <c r="B62" s="1436"/>
      <c r="C62" s="526"/>
      <c r="D62" s="1403"/>
      <c r="E62" s="1404"/>
      <c r="F62" s="1403"/>
      <c r="G62" s="1404"/>
      <c r="H62" s="1403"/>
      <c r="I62" s="1405"/>
      <c r="J62" s="1405"/>
      <c r="K62" s="1405"/>
      <c r="L62" s="1405"/>
      <c r="M62" s="1405"/>
      <c r="N62" s="1405"/>
      <c r="O62" s="1405"/>
      <c r="P62" s="1405"/>
      <c r="Q62" s="1405"/>
      <c r="R62" s="1405"/>
      <c r="S62" s="1404"/>
      <c r="T62" s="481"/>
      <c r="U62" s="481"/>
    </row>
    <row r="63" spans="1:21" ht="13.95" customHeight="1" x14ac:dyDescent="0.3">
      <c r="A63" s="1437"/>
      <c r="B63" s="1437"/>
      <c r="C63" s="1437"/>
      <c r="D63" s="481"/>
      <c r="E63" s="481"/>
      <c r="F63" s="481"/>
      <c r="G63" s="1393"/>
      <c r="H63" s="1393"/>
      <c r="I63" s="1393"/>
      <c r="J63" s="1393"/>
      <c r="K63" s="1393"/>
      <c r="L63" s="1393"/>
      <c r="M63" s="1393"/>
      <c r="N63" s="1393"/>
      <c r="O63" s="1393"/>
      <c r="P63" s="1393"/>
      <c r="Q63" s="1393"/>
      <c r="R63" s="1393"/>
      <c r="S63" s="481"/>
      <c r="T63" s="481"/>
      <c r="U63" s="481"/>
    </row>
    <row r="64" spans="1:21" ht="13.95" customHeight="1" x14ac:dyDescent="0.3">
      <c r="A64" s="1392"/>
      <c r="B64" s="1392"/>
      <c r="C64" s="1392"/>
      <c r="D64" s="481"/>
      <c r="E64" s="481"/>
      <c r="F64" s="481"/>
      <c r="G64" s="1391"/>
      <c r="H64" s="1391"/>
      <c r="I64" s="1391"/>
      <c r="J64" s="1391"/>
      <c r="K64" s="1391"/>
      <c r="L64" s="1391"/>
      <c r="M64" s="1391"/>
      <c r="N64" s="1391"/>
      <c r="O64" s="1391"/>
      <c r="P64" s="1391"/>
      <c r="Q64" s="1391"/>
      <c r="R64" s="1391"/>
      <c r="S64" s="481"/>
      <c r="T64" s="481"/>
      <c r="U64" s="481"/>
    </row>
    <row r="65" spans="1:21" ht="13.95" customHeight="1" x14ac:dyDescent="0.3">
      <c r="A65" s="1392"/>
      <c r="B65" s="1392"/>
      <c r="C65" s="1392"/>
      <c r="D65" s="481"/>
      <c r="E65" s="481"/>
      <c r="F65" s="481"/>
      <c r="G65" s="1391"/>
      <c r="H65" s="1391"/>
      <c r="I65" s="1391"/>
      <c r="J65" s="1391"/>
      <c r="K65" s="1391"/>
      <c r="L65" s="1391"/>
      <c r="M65" s="1391"/>
      <c r="N65" s="1391"/>
      <c r="O65" s="1391"/>
      <c r="P65" s="1391"/>
      <c r="Q65" s="1391"/>
      <c r="R65" s="1391"/>
      <c r="S65" s="481"/>
      <c r="T65" s="481"/>
      <c r="U65" s="481"/>
    </row>
    <row r="66" spans="1:21" ht="13.95" customHeight="1" x14ac:dyDescent="0.3">
      <c r="A66" s="1392"/>
      <c r="B66" s="1392"/>
      <c r="C66" s="1392"/>
      <c r="D66" s="481"/>
      <c r="E66" s="481"/>
      <c r="F66" s="481"/>
      <c r="G66" s="1391"/>
      <c r="H66" s="1391"/>
      <c r="I66" s="1391"/>
      <c r="J66" s="1391"/>
      <c r="K66" s="1391"/>
      <c r="L66" s="1391"/>
      <c r="M66" s="1391"/>
      <c r="N66" s="1391"/>
      <c r="O66" s="1391"/>
      <c r="P66" s="1391"/>
      <c r="Q66" s="1391"/>
      <c r="R66" s="1391"/>
      <c r="S66" s="481"/>
      <c r="T66" s="481"/>
      <c r="U66" s="481"/>
    </row>
    <row r="67" spans="1:21" ht="13.95" customHeight="1" x14ac:dyDescent="0.3">
      <c r="A67" s="1392"/>
      <c r="B67" s="1392"/>
      <c r="C67" s="1392"/>
      <c r="D67" s="481"/>
      <c r="E67" s="481"/>
      <c r="F67" s="481"/>
      <c r="G67" s="1391"/>
      <c r="H67" s="1391"/>
      <c r="I67" s="1391"/>
      <c r="J67" s="1391"/>
      <c r="K67" s="1391"/>
      <c r="L67" s="1391"/>
      <c r="M67" s="1391"/>
      <c r="N67" s="1391"/>
      <c r="O67" s="1391"/>
      <c r="P67" s="1391"/>
      <c r="Q67" s="1391"/>
      <c r="R67" s="1391"/>
      <c r="S67" s="481"/>
      <c r="T67" s="481"/>
      <c r="U67" s="481"/>
    </row>
    <row r="68" spans="1:21" ht="13.95" customHeight="1" x14ac:dyDescent="0.3">
      <c r="A68" s="1392"/>
      <c r="B68" s="1392"/>
      <c r="C68" s="1392"/>
      <c r="D68" s="481"/>
      <c r="E68" s="481"/>
      <c r="F68" s="481"/>
      <c r="G68" s="1391"/>
      <c r="H68" s="1391"/>
      <c r="I68" s="1391"/>
      <c r="J68" s="1391"/>
      <c r="K68" s="1391"/>
      <c r="L68" s="1391"/>
      <c r="M68" s="1391"/>
      <c r="N68" s="1391"/>
      <c r="O68" s="1391"/>
      <c r="P68" s="1391"/>
      <c r="Q68" s="1391"/>
      <c r="R68" s="1391"/>
      <c r="S68" s="481"/>
      <c r="T68" s="481"/>
      <c r="U68" s="481"/>
    </row>
    <row r="69" spans="1:21" ht="13.95" customHeight="1" x14ac:dyDescent="0.3">
      <c r="A69" s="1392"/>
      <c r="B69" s="1392"/>
      <c r="C69" s="1392"/>
      <c r="D69" s="481"/>
      <c r="E69" s="481"/>
      <c r="F69" s="481"/>
      <c r="G69" s="1391"/>
      <c r="H69" s="1391"/>
      <c r="I69" s="1391"/>
      <c r="J69" s="1391"/>
      <c r="K69" s="1391"/>
      <c r="L69" s="1391"/>
      <c r="M69" s="1391"/>
      <c r="N69" s="1391"/>
      <c r="O69" s="1391"/>
      <c r="P69" s="1391"/>
      <c r="Q69" s="1391"/>
      <c r="R69" s="1391"/>
      <c r="S69" s="481"/>
      <c r="T69" s="481"/>
      <c r="U69" s="481"/>
    </row>
    <row r="70" spans="1:21" ht="13.95" customHeight="1" x14ac:dyDescent="0.3">
      <c r="A70" s="1392"/>
      <c r="B70" s="1392"/>
      <c r="C70" s="1392"/>
      <c r="D70" s="481"/>
      <c r="E70" s="481"/>
      <c r="F70" s="481"/>
      <c r="G70" s="1391"/>
      <c r="H70" s="1391"/>
      <c r="I70" s="1391"/>
      <c r="J70" s="1391"/>
      <c r="K70" s="1391"/>
      <c r="L70" s="1391"/>
      <c r="M70" s="1391"/>
      <c r="N70" s="1391"/>
      <c r="O70" s="1391"/>
      <c r="P70" s="1391"/>
      <c r="Q70" s="1391"/>
      <c r="R70" s="1391"/>
      <c r="S70" s="481"/>
      <c r="T70" s="481"/>
      <c r="U70" s="481"/>
    </row>
    <row r="71" spans="1:21" ht="13.95" customHeight="1" x14ac:dyDescent="0.3">
      <c r="A71" s="1392"/>
      <c r="B71" s="1392"/>
      <c r="C71" s="1392"/>
      <c r="D71" s="481"/>
      <c r="E71" s="481"/>
      <c r="F71" s="481"/>
      <c r="G71" s="1391"/>
      <c r="H71" s="1391"/>
      <c r="I71" s="1391"/>
      <c r="J71" s="1391"/>
      <c r="K71" s="1391"/>
      <c r="L71" s="1391"/>
      <c r="M71" s="1391"/>
      <c r="N71" s="1391"/>
      <c r="O71" s="1391"/>
      <c r="P71" s="1391"/>
      <c r="Q71" s="1391"/>
      <c r="R71" s="1391"/>
      <c r="S71" s="481"/>
      <c r="T71" s="481"/>
      <c r="U71" s="481"/>
    </row>
    <row r="72" spans="1:21" ht="13.95" customHeight="1" x14ac:dyDescent="0.3">
      <c r="A72" s="1392"/>
      <c r="B72" s="1392"/>
      <c r="C72" s="1392"/>
      <c r="D72" s="481"/>
      <c r="E72" s="481"/>
      <c r="F72" s="481"/>
      <c r="G72" s="1391"/>
      <c r="H72" s="1391"/>
      <c r="I72" s="1391"/>
      <c r="J72" s="1391"/>
      <c r="K72" s="1391"/>
      <c r="L72" s="1391"/>
      <c r="M72" s="1391"/>
      <c r="N72" s="1391"/>
      <c r="O72" s="1391"/>
      <c r="P72" s="1391"/>
      <c r="Q72" s="1391"/>
      <c r="R72" s="1391"/>
      <c r="S72" s="481"/>
      <c r="T72" s="481"/>
      <c r="U72" s="481"/>
    </row>
  </sheetData>
  <mergeCells count="251">
    <mergeCell ref="Q71:R71"/>
    <mergeCell ref="A72:C72"/>
    <mergeCell ref="G72:H72"/>
    <mergeCell ref="I72:J72"/>
    <mergeCell ref="K72:L72"/>
    <mergeCell ref="M72:N72"/>
    <mergeCell ref="O72:P72"/>
    <mergeCell ref="Q72:R72"/>
    <mergeCell ref="A71:C71"/>
    <mergeCell ref="G71:H71"/>
    <mergeCell ref="I71:J71"/>
    <mergeCell ref="K71:L71"/>
    <mergeCell ref="M71:N71"/>
    <mergeCell ref="O71:P71"/>
    <mergeCell ref="Q69:R69"/>
    <mergeCell ref="A70:C70"/>
    <mergeCell ref="G70:H70"/>
    <mergeCell ref="I70:J70"/>
    <mergeCell ref="K70:L70"/>
    <mergeCell ref="M70:N70"/>
    <mergeCell ref="O70:P70"/>
    <mergeCell ref="Q70:R70"/>
    <mergeCell ref="A69:C69"/>
    <mergeCell ref="G69:H69"/>
    <mergeCell ref="I69:J69"/>
    <mergeCell ref="K69:L69"/>
    <mergeCell ref="M69:N69"/>
    <mergeCell ref="O69:P69"/>
    <mergeCell ref="Q67:R67"/>
    <mergeCell ref="A68:C68"/>
    <mergeCell ref="G68:H68"/>
    <mergeCell ref="I68:J68"/>
    <mergeCell ref="K68:L68"/>
    <mergeCell ref="M68:N68"/>
    <mergeCell ref="O68:P68"/>
    <mergeCell ref="Q68:R68"/>
    <mergeCell ref="A67:C67"/>
    <mergeCell ref="G67:H67"/>
    <mergeCell ref="I67:J67"/>
    <mergeCell ref="K67:L67"/>
    <mergeCell ref="M67:N67"/>
    <mergeCell ref="O67:P67"/>
    <mergeCell ref="Q65:R65"/>
    <mergeCell ref="A66:C66"/>
    <mergeCell ref="G66:H66"/>
    <mergeCell ref="I66:J66"/>
    <mergeCell ref="K66:L66"/>
    <mergeCell ref="M66:N66"/>
    <mergeCell ref="O66:P66"/>
    <mergeCell ref="Q66:R66"/>
    <mergeCell ref="A65:C65"/>
    <mergeCell ref="G65:H65"/>
    <mergeCell ref="I65:J65"/>
    <mergeCell ref="K65:L65"/>
    <mergeCell ref="M65:N65"/>
    <mergeCell ref="O65:P65"/>
    <mergeCell ref="Q63:R63"/>
    <mergeCell ref="A64:C64"/>
    <mergeCell ref="G64:H64"/>
    <mergeCell ref="I64:J64"/>
    <mergeCell ref="K64:L64"/>
    <mergeCell ref="M64:N64"/>
    <mergeCell ref="O64:P64"/>
    <mergeCell ref="Q64:R64"/>
    <mergeCell ref="A63:C63"/>
    <mergeCell ref="G63:H63"/>
    <mergeCell ref="I63:J63"/>
    <mergeCell ref="K63:L63"/>
    <mergeCell ref="M63:N63"/>
    <mergeCell ref="O63:P63"/>
    <mergeCell ref="A61:B61"/>
    <mergeCell ref="D61:E61"/>
    <mergeCell ref="F61:G61"/>
    <mergeCell ref="H61:S61"/>
    <mergeCell ref="A62:B62"/>
    <mergeCell ref="D62:E62"/>
    <mergeCell ref="F62:G62"/>
    <mergeCell ref="H62:S62"/>
    <mergeCell ref="A59:B59"/>
    <mergeCell ref="D59:E59"/>
    <mergeCell ref="F59:G59"/>
    <mergeCell ref="H59:S59"/>
    <mergeCell ref="A60:B60"/>
    <mergeCell ref="D60:E60"/>
    <mergeCell ref="F60:G60"/>
    <mergeCell ref="H60:S60"/>
    <mergeCell ref="U55:U56"/>
    <mergeCell ref="A57:B57"/>
    <mergeCell ref="D57:E57"/>
    <mergeCell ref="F57:G57"/>
    <mergeCell ref="H57:S57"/>
    <mergeCell ref="A58:B58"/>
    <mergeCell ref="D58:E58"/>
    <mergeCell ref="F58:G58"/>
    <mergeCell ref="H58:S58"/>
    <mergeCell ref="Q54:R54"/>
    <mergeCell ref="A55:B56"/>
    <mergeCell ref="D55:E56"/>
    <mergeCell ref="F55:G56"/>
    <mergeCell ref="H55:S56"/>
    <mergeCell ref="T55:T56"/>
    <mergeCell ref="K53:L53"/>
    <mergeCell ref="M53:N53"/>
    <mergeCell ref="O53:P53"/>
    <mergeCell ref="Q53:R53"/>
    <mergeCell ref="A54:B54"/>
    <mergeCell ref="G54:H54"/>
    <mergeCell ref="I54:J54"/>
    <mergeCell ref="K54:L54"/>
    <mergeCell ref="M54:N54"/>
    <mergeCell ref="O54:P54"/>
    <mergeCell ref="A50:C50"/>
    <mergeCell ref="A51:C51"/>
    <mergeCell ref="A52:C52"/>
    <mergeCell ref="A53:C53"/>
    <mergeCell ref="G53:H53"/>
    <mergeCell ref="I53:J53"/>
    <mergeCell ref="A44:C44"/>
    <mergeCell ref="A45:C45"/>
    <mergeCell ref="A46:C46"/>
    <mergeCell ref="A47:C47"/>
    <mergeCell ref="A48:C48"/>
    <mergeCell ref="A49:C49"/>
    <mergeCell ref="A40:C41"/>
    <mergeCell ref="D40:D41"/>
    <mergeCell ref="F40:F41"/>
    <mergeCell ref="G40:S40"/>
    <mergeCell ref="A42:C42"/>
    <mergeCell ref="A43:C43"/>
    <mergeCell ref="Q38:R38"/>
    <mergeCell ref="A39:B39"/>
    <mergeCell ref="G39:H39"/>
    <mergeCell ref="I39:J39"/>
    <mergeCell ref="K39:L39"/>
    <mergeCell ref="M39:N39"/>
    <mergeCell ref="O39:P39"/>
    <mergeCell ref="Q39:R39"/>
    <mergeCell ref="B38:C38"/>
    <mergeCell ref="G38:H38"/>
    <mergeCell ref="I38:J38"/>
    <mergeCell ref="K38:L38"/>
    <mergeCell ref="M38:N38"/>
    <mergeCell ref="O38:P38"/>
    <mergeCell ref="A35:B35"/>
    <mergeCell ref="A36:B37"/>
    <mergeCell ref="C36:E36"/>
    <mergeCell ref="F36:G36"/>
    <mergeCell ref="F37:G37"/>
    <mergeCell ref="H36:S36"/>
    <mergeCell ref="C37:E37"/>
    <mergeCell ref="H37:S37"/>
    <mergeCell ref="A32:B34"/>
    <mergeCell ref="G32:J34"/>
    <mergeCell ref="K32:N32"/>
    <mergeCell ref="O32:S32"/>
    <mergeCell ref="C33:D33"/>
    <mergeCell ref="E33:F33"/>
    <mergeCell ref="K33:N33"/>
    <mergeCell ref="O33:S33"/>
    <mergeCell ref="K34:N34"/>
    <mergeCell ref="O34:S34"/>
    <mergeCell ref="Q30:R30"/>
    <mergeCell ref="A31:B31"/>
    <mergeCell ref="C31:D31"/>
    <mergeCell ref="E31:F31"/>
    <mergeCell ref="G31:J31"/>
    <mergeCell ref="K31:N31"/>
    <mergeCell ref="O31:S31"/>
    <mergeCell ref="B30:C30"/>
    <mergeCell ref="G30:H30"/>
    <mergeCell ref="I30:J30"/>
    <mergeCell ref="K30:L30"/>
    <mergeCell ref="M30:N30"/>
    <mergeCell ref="O30:P30"/>
    <mergeCell ref="C28:D28"/>
    <mergeCell ref="E28:F28"/>
    <mergeCell ref="K28:N28"/>
    <mergeCell ref="O28:S28"/>
    <mergeCell ref="C29:D29"/>
    <mergeCell ref="K29:N29"/>
    <mergeCell ref="O29:S29"/>
    <mergeCell ref="A26:B29"/>
    <mergeCell ref="C26:D26"/>
    <mergeCell ref="E26:F26"/>
    <mergeCell ref="G26:J29"/>
    <mergeCell ref="K26:N26"/>
    <mergeCell ref="O26:S26"/>
    <mergeCell ref="C27:D27"/>
    <mergeCell ref="E27:F27"/>
    <mergeCell ref="K27:N27"/>
    <mergeCell ref="O27:S27"/>
    <mergeCell ref="A25:B25"/>
    <mergeCell ref="C25:D25"/>
    <mergeCell ref="E25:F25"/>
    <mergeCell ref="G25:J25"/>
    <mergeCell ref="K25:N25"/>
    <mergeCell ref="O25:S25"/>
    <mergeCell ref="A22:F22"/>
    <mergeCell ref="G22:J22"/>
    <mergeCell ref="K22:N22"/>
    <mergeCell ref="O22:S22"/>
    <mergeCell ref="A23:F23"/>
    <mergeCell ref="G23:J23"/>
    <mergeCell ref="K23:N23"/>
    <mergeCell ref="O23:S23"/>
    <mergeCell ref="A20:F20"/>
    <mergeCell ref="G20:J20"/>
    <mergeCell ref="K20:N20"/>
    <mergeCell ref="O20:S20"/>
    <mergeCell ref="A21:F21"/>
    <mergeCell ref="G21:J21"/>
    <mergeCell ref="K21:N21"/>
    <mergeCell ref="O21:S21"/>
    <mergeCell ref="U14:U15"/>
    <mergeCell ref="B19:C19"/>
    <mergeCell ref="G19:J19"/>
    <mergeCell ref="K19:N19"/>
    <mergeCell ref="O19:S19"/>
    <mergeCell ref="J14:S14"/>
    <mergeCell ref="J15:S15"/>
    <mergeCell ref="J16:S16"/>
    <mergeCell ref="J17:S17"/>
    <mergeCell ref="J18:S18"/>
    <mergeCell ref="T14:T15"/>
    <mergeCell ref="A14:A18"/>
    <mergeCell ref="G14:I14"/>
    <mergeCell ref="G15:I15"/>
    <mergeCell ref="G16:I16"/>
    <mergeCell ref="G17:I17"/>
    <mergeCell ref="A11:A13"/>
    <mergeCell ref="B11:S11"/>
    <mergeCell ref="B12:S12"/>
    <mergeCell ref="T11:T12"/>
    <mergeCell ref="U11:U12"/>
    <mergeCell ref="B13:S13"/>
    <mergeCell ref="B5:S5"/>
    <mergeCell ref="B6:S6"/>
    <mergeCell ref="A7:A9"/>
    <mergeCell ref="C7:S7"/>
    <mergeCell ref="C8:S8"/>
    <mergeCell ref="C9:S9"/>
    <mergeCell ref="B1:S1"/>
    <mergeCell ref="B2:S2"/>
    <mergeCell ref="B3:E3"/>
    <mergeCell ref="F3:G3"/>
    <mergeCell ref="H3:S3"/>
    <mergeCell ref="B4:E4"/>
    <mergeCell ref="F4:G4"/>
    <mergeCell ref="H4:S4"/>
    <mergeCell ref="G18:I18"/>
    <mergeCell ref="C10:S10"/>
  </mergeCells>
  <printOptions horizontalCentered="1"/>
  <pageMargins left="0" right="0" top="0.74803149606299213" bottom="0.74803149606299213" header="0.31496062992125984" footer="0.31496062992125984"/>
  <pageSetup paperSize="9" scale="65" fitToHeight="0" orientation="portrait" horizontalDpi="1200" verticalDpi="1200" r:id="rId1"/>
  <headerFooter>
    <oddHeader>&amp;C&amp;"TH SarabunPSK,ธรรมดา"&amp;12แผนวิสาหกิจระยะ 5 ปี ปีบัญชี 2567-2571 (ทบทวนครั้งที่ 1) และแผนปฏิบัติการ ธ.ก.ส. ประจำปีบัญชี 2568</oddHeader>
    <oddFooter>&amp;L&amp;"TH SarabunPSK,ธรรมดา"&amp;12เอกสารใช้เฉพาะภายใน ธ.ก.ส. เท่านั้น&amp;C&amp;"TH SarabunPSK,ธรรมดา"&amp;12&amp;A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U68"/>
  <sheetViews>
    <sheetView showGridLines="0" showWhiteSpace="0" topLeftCell="A46" zoomScaleNormal="100" zoomScaleSheetLayoutView="110" zoomScalePageLayoutView="90" workbookViewId="0">
      <selection activeCell="D55" sqref="D55:E55"/>
    </sheetView>
  </sheetViews>
  <sheetFormatPr defaultColWidth="8.59765625" defaultRowHeight="18" customHeight="1" x14ac:dyDescent="0.25"/>
  <cols>
    <col min="1" max="1" width="19.59765625" style="179" customWidth="1"/>
    <col min="2" max="2" width="3.19921875" style="150" customWidth="1"/>
    <col min="3" max="3" width="22.09765625" style="150" customWidth="1"/>
    <col min="4" max="4" width="21.69921875" style="150" customWidth="1"/>
    <col min="5" max="5" width="11.19921875" style="150" customWidth="1"/>
    <col min="6" max="6" width="7.59765625" style="150" customWidth="1"/>
    <col min="7" max="12" width="4.19921875" style="150" customWidth="1"/>
    <col min="13" max="13" width="6.19921875" style="150" customWidth="1"/>
    <col min="14" max="14" width="6" style="150" customWidth="1"/>
    <col min="15" max="17" width="4.19921875" style="150" customWidth="1"/>
    <col min="18" max="18" width="4.69921875" style="150" customWidth="1"/>
    <col min="19" max="19" width="5.5" style="150" customWidth="1"/>
    <col min="20" max="16384" width="8.59765625" style="150"/>
  </cols>
  <sheetData>
    <row r="1" spans="1:20" s="149" customFormat="1" ht="18" customHeight="1" x14ac:dyDescent="0.25">
      <c r="A1" s="844" t="s">
        <v>351</v>
      </c>
      <c r="B1" s="2342" t="s">
        <v>1224</v>
      </c>
      <c r="C1" s="2342"/>
      <c r="D1" s="2342"/>
      <c r="E1" s="2342"/>
      <c r="F1" s="2342"/>
      <c r="G1" s="2342"/>
      <c r="H1" s="2342"/>
      <c r="I1" s="2342"/>
      <c r="J1" s="2342"/>
      <c r="K1" s="2342"/>
      <c r="L1" s="2342"/>
      <c r="M1" s="2342"/>
      <c r="N1" s="2342"/>
      <c r="O1" s="2342"/>
      <c r="P1" s="2342"/>
      <c r="Q1" s="2342"/>
      <c r="R1" s="2342"/>
      <c r="S1" s="2343"/>
    </row>
    <row r="2" spans="1:20" ht="18" customHeight="1" x14ac:dyDescent="0.25">
      <c r="A2" s="845" t="s">
        <v>61</v>
      </c>
      <c r="B2" s="2344" t="s">
        <v>130</v>
      </c>
      <c r="C2" s="2344"/>
      <c r="D2" s="2344"/>
      <c r="E2" s="2344"/>
      <c r="F2" s="2344"/>
      <c r="G2" s="2344"/>
      <c r="H2" s="2345"/>
      <c r="I2" s="2345"/>
      <c r="J2" s="2345"/>
      <c r="K2" s="2345"/>
      <c r="L2" s="2345"/>
      <c r="M2" s="2345"/>
      <c r="N2" s="2345"/>
      <c r="O2" s="2345"/>
      <c r="P2" s="2345"/>
      <c r="Q2" s="2345"/>
      <c r="R2" s="2345"/>
      <c r="S2" s="2346"/>
    </row>
    <row r="3" spans="1:20" ht="18" customHeight="1" x14ac:dyDescent="0.25">
      <c r="A3" s="846" t="s">
        <v>63</v>
      </c>
      <c r="B3" s="2347" t="s">
        <v>1225</v>
      </c>
      <c r="C3" s="2348"/>
      <c r="D3" s="2348"/>
      <c r="E3" s="2348"/>
      <c r="F3" s="2114" t="s">
        <v>65</v>
      </c>
      <c r="G3" s="2349"/>
      <c r="H3" s="2350" t="s">
        <v>1226</v>
      </c>
      <c r="I3" s="2350"/>
      <c r="J3" s="2350"/>
      <c r="K3" s="2350"/>
      <c r="L3" s="2350"/>
      <c r="M3" s="2350"/>
      <c r="N3" s="2350"/>
      <c r="O3" s="2350"/>
      <c r="P3" s="2350"/>
      <c r="Q3" s="2350"/>
      <c r="R3" s="2350"/>
      <c r="S3" s="2351"/>
    </row>
    <row r="4" spans="1:20" ht="18" customHeight="1" x14ac:dyDescent="0.25">
      <c r="A4" s="847" t="s">
        <v>356</v>
      </c>
      <c r="B4" s="1599" t="s">
        <v>1227</v>
      </c>
      <c r="C4" s="1599"/>
      <c r="D4" s="1599"/>
      <c r="E4" s="1599"/>
      <c r="F4" s="2352" t="s">
        <v>67</v>
      </c>
      <c r="G4" s="2353"/>
      <c r="H4" s="2350" t="s">
        <v>1228</v>
      </c>
      <c r="I4" s="2350"/>
      <c r="J4" s="2350"/>
      <c r="K4" s="2350"/>
      <c r="L4" s="2350"/>
      <c r="M4" s="2350"/>
      <c r="N4" s="2350"/>
      <c r="O4" s="2350"/>
      <c r="P4" s="2350"/>
      <c r="Q4" s="2350"/>
      <c r="R4" s="2350"/>
      <c r="S4" s="2351"/>
    </row>
    <row r="5" spans="1:20" ht="18" customHeight="1" x14ac:dyDescent="0.25">
      <c r="A5" s="846" t="s">
        <v>69</v>
      </c>
      <c r="B5" s="974" t="s">
        <v>1229</v>
      </c>
      <c r="C5" s="974"/>
      <c r="D5" s="974"/>
      <c r="E5" s="974"/>
      <c r="F5" s="1020"/>
      <c r="G5" s="1020"/>
      <c r="H5" s="974"/>
      <c r="I5" s="974"/>
      <c r="J5" s="974"/>
      <c r="K5" s="974"/>
      <c r="L5" s="974"/>
      <c r="M5" s="974"/>
      <c r="N5" s="974"/>
      <c r="O5" s="974"/>
      <c r="P5" s="974"/>
      <c r="Q5" s="974"/>
      <c r="R5" s="974"/>
      <c r="S5" s="2376"/>
    </row>
    <row r="6" spans="1:20" ht="18" customHeight="1" x14ac:dyDescent="0.25">
      <c r="A6" s="846" t="s">
        <v>70</v>
      </c>
      <c r="B6" s="2377" t="s">
        <v>1230</v>
      </c>
      <c r="C6" s="2378"/>
      <c r="D6" s="2378"/>
      <c r="E6" s="2378"/>
      <c r="F6" s="2378"/>
      <c r="G6" s="2378"/>
      <c r="H6" s="2378"/>
      <c r="I6" s="2378"/>
      <c r="J6" s="2378"/>
      <c r="K6" s="2378"/>
      <c r="L6" s="2378"/>
      <c r="M6" s="2378"/>
      <c r="N6" s="2378"/>
      <c r="O6" s="2378"/>
      <c r="P6" s="2378"/>
      <c r="Q6" s="2378"/>
      <c r="R6" s="2378"/>
      <c r="S6" s="2379"/>
    </row>
    <row r="7" spans="1:20" ht="18" customHeight="1" x14ac:dyDescent="0.25">
      <c r="A7" s="847" t="s">
        <v>71</v>
      </c>
      <c r="B7" s="848"/>
      <c r="C7" s="2373" t="s">
        <v>1231</v>
      </c>
      <c r="D7" s="2373"/>
      <c r="E7" s="2373"/>
      <c r="F7" s="2373"/>
      <c r="G7" s="2373"/>
      <c r="H7" s="2373"/>
      <c r="I7" s="2373"/>
      <c r="J7" s="2373"/>
      <c r="K7" s="2373"/>
      <c r="L7" s="2373"/>
      <c r="M7" s="2373"/>
      <c r="N7" s="2373"/>
      <c r="O7" s="2373"/>
      <c r="P7" s="2373"/>
      <c r="Q7" s="2373"/>
      <c r="R7" s="2373"/>
      <c r="S7" s="2380"/>
    </row>
    <row r="8" spans="1:20" ht="18" customHeight="1" x14ac:dyDescent="0.25">
      <c r="A8" s="849" t="s">
        <v>72</v>
      </c>
      <c r="B8" s="157"/>
      <c r="C8" s="2086"/>
      <c r="D8" s="2086"/>
      <c r="E8" s="2086"/>
      <c r="F8" s="2086"/>
      <c r="G8" s="2086"/>
      <c r="H8" s="2086"/>
      <c r="I8" s="2086"/>
      <c r="J8" s="2086"/>
      <c r="K8" s="2086"/>
      <c r="L8" s="2086"/>
      <c r="M8" s="2086"/>
      <c r="N8" s="2086"/>
      <c r="O8" s="2086"/>
      <c r="P8" s="2086"/>
      <c r="Q8" s="2086"/>
      <c r="R8" s="2086"/>
      <c r="S8" s="2381"/>
    </row>
    <row r="9" spans="1:20" ht="18" customHeight="1" x14ac:dyDescent="0.25">
      <c r="A9" s="1109" t="s">
        <v>73</v>
      </c>
      <c r="B9" s="2382" t="s">
        <v>1232</v>
      </c>
      <c r="C9" s="2383"/>
      <c r="D9" s="2383"/>
      <c r="E9" s="2383"/>
      <c r="F9" s="2383"/>
      <c r="G9" s="2383"/>
      <c r="H9" s="2383"/>
      <c r="I9" s="2383"/>
      <c r="J9" s="2383"/>
      <c r="K9" s="2383"/>
      <c r="L9" s="2383"/>
      <c r="M9" s="2383"/>
      <c r="N9" s="2383"/>
      <c r="O9" s="2383"/>
      <c r="P9" s="2383"/>
      <c r="Q9" s="2383"/>
      <c r="R9" s="2383"/>
      <c r="S9" s="2384"/>
      <c r="T9" s="150" t="s">
        <v>137</v>
      </c>
    </row>
    <row r="10" spans="1:20" ht="18" customHeight="1" x14ac:dyDescent="0.25">
      <c r="A10" s="1375"/>
      <c r="B10" s="971"/>
      <c r="C10" s="971"/>
      <c r="D10" s="971"/>
      <c r="E10" s="971"/>
      <c r="F10" s="971"/>
      <c r="G10" s="971"/>
      <c r="H10" s="971"/>
      <c r="I10" s="971"/>
      <c r="J10" s="971"/>
      <c r="K10" s="971"/>
      <c r="L10" s="971"/>
      <c r="M10" s="971"/>
      <c r="N10" s="971"/>
      <c r="O10" s="971"/>
      <c r="P10" s="971"/>
      <c r="Q10" s="971"/>
      <c r="R10" s="971"/>
      <c r="S10" s="2385"/>
    </row>
    <row r="11" spans="1:20" ht="18" customHeight="1" x14ac:dyDescent="0.25">
      <c r="A11" s="1377" t="s">
        <v>74</v>
      </c>
      <c r="B11" s="2358" t="s">
        <v>1233</v>
      </c>
      <c r="C11" s="2359"/>
      <c r="D11" s="2359"/>
      <c r="E11" s="2359"/>
      <c r="F11" s="2359"/>
      <c r="G11" s="2360" t="s">
        <v>75</v>
      </c>
      <c r="H11" s="2361"/>
      <c r="I11" s="2362"/>
      <c r="J11" s="2368" t="s">
        <v>1234</v>
      </c>
      <c r="K11" s="2369"/>
      <c r="L11" s="2369"/>
      <c r="M11" s="2369"/>
      <c r="N11" s="2369"/>
      <c r="O11" s="2369"/>
      <c r="P11" s="2369"/>
      <c r="Q11" s="2369"/>
      <c r="R11" s="2369"/>
      <c r="S11" s="2370"/>
    </row>
    <row r="12" spans="1:20" ht="18" customHeight="1" x14ac:dyDescent="0.25">
      <c r="A12" s="1377"/>
      <c r="B12" s="2371" t="s">
        <v>1235</v>
      </c>
      <c r="C12" s="2371"/>
      <c r="D12" s="2371"/>
      <c r="E12" s="2371"/>
      <c r="F12" s="2371"/>
      <c r="G12" s="2363"/>
      <c r="H12" s="1231"/>
      <c r="I12" s="2364"/>
      <c r="J12" s="2371" t="s">
        <v>1236</v>
      </c>
      <c r="K12" s="991"/>
      <c r="L12" s="991"/>
      <c r="M12" s="991"/>
      <c r="N12" s="991"/>
      <c r="O12" s="991"/>
      <c r="P12" s="991"/>
      <c r="Q12" s="991"/>
      <c r="R12" s="991"/>
      <c r="S12" s="992"/>
    </row>
    <row r="13" spans="1:20" ht="18" customHeight="1" x14ac:dyDescent="0.25">
      <c r="A13" s="2357"/>
      <c r="B13" s="2372" t="s">
        <v>1237</v>
      </c>
      <c r="C13" s="2372"/>
      <c r="D13" s="2372"/>
      <c r="E13" s="2372"/>
      <c r="F13" s="2372"/>
      <c r="G13" s="2365"/>
      <c r="H13" s="2366"/>
      <c r="I13" s="2367"/>
      <c r="J13" s="2373" t="s">
        <v>1238</v>
      </c>
      <c r="K13" s="2374"/>
      <c r="L13" s="2374"/>
      <c r="M13" s="2374"/>
      <c r="N13" s="2374"/>
      <c r="O13" s="2374"/>
      <c r="P13" s="2374"/>
      <c r="Q13" s="2374"/>
      <c r="R13" s="2374"/>
      <c r="S13" s="2375"/>
    </row>
    <row r="14" spans="1:20" ht="18" customHeight="1" x14ac:dyDescent="0.25">
      <c r="A14" s="296" t="s">
        <v>76</v>
      </c>
      <c r="B14" s="126"/>
      <c r="C14" s="126"/>
      <c r="G14" s="2150" t="s">
        <v>77</v>
      </c>
      <c r="H14" s="2150"/>
      <c r="I14" s="2150"/>
      <c r="J14" s="2150"/>
      <c r="K14" s="2150" t="s">
        <v>78</v>
      </c>
      <c r="L14" s="2150"/>
      <c r="M14" s="2150"/>
      <c r="N14" s="2150"/>
      <c r="O14" s="2150" t="s">
        <v>79</v>
      </c>
      <c r="P14" s="2150"/>
      <c r="Q14" s="2150"/>
      <c r="R14" s="2150"/>
      <c r="S14" s="2150"/>
    </row>
    <row r="15" spans="1:20" ht="18" customHeight="1" x14ac:dyDescent="0.25">
      <c r="A15" s="2396"/>
      <c r="B15" s="2397"/>
      <c r="C15" s="2397"/>
      <c r="D15" s="2397"/>
      <c r="E15" s="2397"/>
      <c r="F15" s="2398"/>
      <c r="G15" s="983"/>
      <c r="H15" s="983"/>
      <c r="I15" s="983"/>
      <c r="J15" s="983"/>
      <c r="K15" s="983"/>
      <c r="L15" s="983"/>
      <c r="M15" s="983"/>
      <c r="N15" s="983"/>
      <c r="O15" s="984"/>
      <c r="P15" s="984"/>
      <c r="Q15" s="984"/>
      <c r="R15" s="984"/>
      <c r="S15" s="984"/>
    </row>
    <row r="16" spans="1:20" ht="18" customHeight="1" x14ac:dyDescent="0.25">
      <c r="A16" s="2386"/>
      <c r="B16" s="2387"/>
      <c r="C16" s="2387"/>
      <c r="D16" s="2387"/>
      <c r="E16" s="2387"/>
      <c r="F16" s="2388"/>
      <c r="G16" s="2389"/>
      <c r="H16" s="2389"/>
      <c r="I16" s="2389"/>
      <c r="J16" s="2389"/>
      <c r="K16" s="2389"/>
      <c r="L16" s="2389"/>
      <c r="M16" s="2389"/>
      <c r="N16" s="2389"/>
      <c r="O16" s="2390"/>
      <c r="P16" s="2390"/>
      <c r="Q16" s="2390"/>
      <c r="R16" s="2390"/>
      <c r="S16" s="2390"/>
    </row>
    <row r="17" spans="1:19" ht="18" customHeight="1" x14ac:dyDescent="0.25">
      <c r="A17" s="2391"/>
      <c r="B17" s="2392"/>
      <c r="C17" s="2392"/>
      <c r="D17" s="2392"/>
      <c r="E17" s="2392"/>
      <c r="F17" s="2393"/>
      <c r="G17" s="2394"/>
      <c r="H17" s="2394"/>
      <c r="I17" s="2394"/>
      <c r="J17" s="2394"/>
      <c r="K17" s="2394"/>
      <c r="L17" s="2394"/>
      <c r="M17" s="2394"/>
      <c r="N17" s="2394"/>
      <c r="O17" s="2395"/>
      <c r="P17" s="2395"/>
      <c r="Q17" s="2395"/>
      <c r="R17" s="2395"/>
      <c r="S17" s="2395"/>
    </row>
    <row r="18" spans="1:19" ht="18" customHeight="1" thickBot="1" x14ac:dyDescent="0.3">
      <c r="A18" s="1230" t="s">
        <v>80</v>
      </c>
      <c r="B18" s="1230"/>
      <c r="C18" s="1230"/>
      <c r="D18" s="1230"/>
      <c r="E18" s="1230"/>
      <c r="F18" s="1230"/>
      <c r="G18" s="2399">
        <f>SUM(G15:J17)</f>
        <v>0</v>
      </c>
      <c r="H18" s="2399"/>
      <c r="I18" s="2399"/>
      <c r="J18" s="2399"/>
      <c r="K18" s="2399">
        <f>SUM(K15:N17)</f>
        <v>0</v>
      </c>
      <c r="L18" s="2399"/>
      <c r="M18" s="2399"/>
      <c r="N18" s="2399"/>
      <c r="O18" s="2399">
        <f>SUM(K18)</f>
        <v>0</v>
      </c>
      <c r="P18" s="2399"/>
      <c r="Q18" s="2399"/>
      <c r="R18" s="2399"/>
      <c r="S18" s="2399"/>
    </row>
    <row r="19" spans="1:19" ht="18" customHeight="1" thickTop="1" x14ac:dyDescent="0.25">
      <c r="A19" s="124"/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54"/>
    </row>
    <row r="20" spans="1:19" ht="18" customHeight="1" x14ac:dyDescent="0.25">
      <c r="A20" s="1183" t="s">
        <v>81</v>
      </c>
      <c r="B20" s="1183"/>
      <c r="C20" s="1184" t="s">
        <v>82</v>
      </c>
      <c r="D20" s="1184"/>
      <c r="E20" s="1184" t="s">
        <v>83</v>
      </c>
      <c r="F20" s="1184"/>
      <c r="G20" s="1185" t="s">
        <v>81</v>
      </c>
      <c r="H20" s="1185"/>
      <c r="I20" s="1185"/>
      <c r="J20" s="1185"/>
      <c r="K20" s="1147" t="s">
        <v>82</v>
      </c>
      <c r="L20" s="1147"/>
      <c r="M20" s="1147"/>
      <c r="N20" s="1147"/>
      <c r="O20" s="1147" t="s">
        <v>83</v>
      </c>
      <c r="P20" s="1147"/>
      <c r="Q20" s="1147"/>
      <c r="R20" s="1147"/>
      <c r="S20" s="1147"/>
    </row>
    <row r="21" spans="1:19" ht="18" customHeight="1" x14ac:dyDescent="0.25">
      <c r="A21" s="1201" t="s">
        <v>84</v>
      </c>
      <c r="B21" s="1194"/>
      <c r="C21" s="2403" t="s">
        <v>1239</v>
      </c>
      <c r="D21" s="2404"/>
      <c r="E21" s="2403" t="s">
        <v>1240</v>
      </c>
      <c r="F21" s="2404"/>
      <c r="G21" s="1201" t="s">
        <v>85</v>
      </c>
      <c r="H21" s="1201"/>
      <c r="I21" s="1201"/>
      <c r="J21" s="1194"/>
      <c r="K21" s="2403" t="s">
        <v>1241</v>
      </c>
      <c r="L21" s="2404"/>
      <c r="M21" s="2404"/>
      <c r="N21" s="2405"/>
      <c r="O21" s="2403" t="s">
        <v>1242</v>
      </c>
      <c r="P21" s="2404"/>
      <c r="Q21" s="2404"/>
      <c r="R21" s="2404"/>
      <c r="S21" s="2405"/>
    </row>
    <row r="22" spans="1:19" ht="18" customHeight="1" x14ac:dyDescent="0.25">
      <c r="A22" s="1202"/>
      <c r="B22" s="1196"/>
      <c r="C22" s="2386"/>
      <c r="D22" s="2387"/>
      <c r="E22" s="2386"/>
      <c r="F22" s="2387"/>
      <c r="G22" s="1202"/>
      <c r="H22" s="1202"/>
      <c r="I22" s="1202"/>
      <c r="J22" s="1196"/>
      <c r="K22" s="2386" t="s">
        <v>1243</v>
      </c>
      <c r="L22" s="2387"/>
      <c r="M22" s="2387"/>
      <c r="N22" s="2388"/>
      <c r="O22" s="378"/>
      <c r="P22" s="379"/>
      <c r="Q22" s="379"/>
      <c r="R22" s="379"/>
      <c r="S22" s="669"/>
    </row>
    <row r="23" spans="1:19" ht="18" customHeight="1" x14ac:dyDescent="0.25">
      <c r="A23" s="1202"/>
      <c r="B23" s="1196"/>
      <c r="C23" s="2386"/>
      <c r="D23" s="2387"/>
      <c r="E23" s="2386"/>
      <c r="F23" s="2387"/>
      <c r="G23" s="1202"/>
      <c r="H23" s="1202"/>
      <c r="I23" s="1202"/>
      <c r="J23" s="1196"/>
      <c r="K23" s="2411"/>
      <c r="L23" s="2412"/>
      <c r="M23" s="2412"/>
      <c r="N23" s="2413"/>
      <c r="O23" s="378"/>
      <c r="P23" s="379"/>
      <c r="Q23" s="379"/>
      <c r="R23" s="379"/>
      <c r="S23" s="669"/>
    </row>
    <row r="24" spans="1:19" ht="18" customHeight="1" x14ac:dyDescent="0.25">
      <c r="A24" s="1203"/>
      <c r="B24" s="1198"/>
      <c r="C24" s="2414"/>
      <c r="D24" s="2415"/>
      <c r="E24" s="2414"/>
      <c r="F24" s="2415"/>
      <c r="G24" s="1203"/>
      <c r="H24" s="1203"/>
      <c r="I24" s="1203"/>
      <c r="J24" s="1198"/>
      <c r="K24" s="2400"/>
      <c r="L24" s="2401"/>
      <c r="M24" s="2401"/>
      <c r="N24" s="2402"/>
      <c r="O24" s="2400"/>
      <c r="P24" s="2401"/>
      <c r="Q24" s="2401"/>
      <c r="R24" s="2401"/>
      <c r="S24" s="2402"/>
    </row>
    <row r="25" spans="1:19" ht="18" customHeight="1" x14ac:dyDescent="0.25">
      <c r="A25" s="2406" t="s">
        <v>86</v>
      </c>
      <c r="B25" s="2407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62"/>
    </row>
    <row r="26" spans="1:19" ht="18" customHeight="1" x14ac:dyDescent="0.25">
      <c r="A26" s="1183" t="s">
        <v>81</v>
      </c>
      <c r="B26" s="1183"/>
      <c r="C26" s="1185" t="s">
        <v>82</v>
      </c>
      <c r="D26" s="1185"/>
      <c r="E26" s="1185" t="s">
        <v>83</v>
      </c>
      <c r="F26" s="1183"/>
      <c r="G26" s="1185" t="s">
        <v>81</v>
      </c>
      <c r="H26" s="1185"/>
      <c r="I26" s="1185"/>
      <c r="J26" s="1185"/>
      <c r="K26" s="2408" t="s">
        <v>82</v>
      </c>
      <c r="L26" s="2409"/>
      <c r="M26" s="2409"/>
      <c r="N26" s="2410"/>
      <c r="O26" s="2149" t="s">
        <v>83</v>
      </c>
      <c r="P26" s="1185"/>
      <c r="Q26" s="1185"/>
      <c r="R26" s="1185"/>
      <c r="S26" s="1185"/>
    </row>
    <row r="27" spans="1:19" ht="18" customHeight="1" x14ac:dyDescent="0.3">
      <c r="A27" s="1220" t="s">
        <v>409</v>
      </c>
      <c r="B27" s="1232"/>
      <c r="C27" s="2424" t="s">
        <v>1244</v>
      </c>
      <c r="D27" s="2405"/>
      <c r="E27" s="2425" t="s">
        <v>88</v>
      </c>
      <c r="F27" s="2404"/>
      <c r="G27" s="1223" t="s">
        <v>410</v>
      </c>
      <c r="H27" s="1223"/>
      <c r="I27" s="1223"/>
      <c r="J27" s="1223"/>
      <c r="K27" s="2426" t="s">
        <v>1245</v>
      </c>
      <c r="L27" s="2427"/>
      <c r="M27" s="2427"/>
      <c r="N27" s="2427"/>
      <c r="O27" s="2428" t="s">
        <v>1246</v>
      </c>
      <c r="P27" s="2387"/>
      <c r="Q27" s="2387"/>
      <c r="R27" s="2387"/>
      <c r="S27" s="2429"/>
    </row>
    <row r="28" spans="1:19" ht="18" customHeight="1" x14ac:dyDescent="0.25">
      <c r="A28" s="1222"/>
      <c r="B28" s="1233"/>
      <c r="C28" s="2430" t="s">
        <v>1247</v>
      </c>
      <c r="D28" s="2431"/>
      <c r="E28" s="2432"/>
      <c r="F28" s="2433"/>
      <c r="G28" s="1224"/>
      <c r="H28" s="1224"/>
      <c r="I28" s="1224"/>
      <c r="J28" s="1224"/>
      <c r="K28" s="2434" t="s">
        <v>1248</v>
      </c>
      <c r="L28" s="2427"/>
      <c r="M28" s="2427"/>
      <c r="N28" s="2427"/>
      <c r="O28" s="2416"/>
      <c r="P28" s="2412"/>
      <c r="Q28" s="2412"/>
      <c r="R28" s="2412"/>
      <c r="S28" s="2417"/>
    </row>
    <row r="29" spans="1:19" ht="18" customHeight="1" x14ac:dyDescent="0.25">
      <c r="A29" s="1225"/>
      <c r="B29" s="1234"/>
      <c r="C29" s="2418"/>
      <c r="D29" s="2419"/>
      <c r="E29" s="2420"/>
      <c r="F29" s="2419"/>
      <c r="G29" s="1226"/>
      <c r="H29" s="1226"/>
      <c r="I29" s="1226"/>
      <c r="J29" s="1226"/>
      <c r="K29" s="2421"/>
      <c r="L29" s="2421"/>
      <c r="M29" s="2421"/>
      <c r="N29" s="2421"/>
      <c r="O29" s="2422"/>
      <c r="P29" s="2421"/>
      <c r="Q29" s="2421"/>
      <c r="R29" s="2421"/>
      <c r="S29" s="2423"/>
    </row>
    <row r="30" spans="1:19" ht="18" customHeight="1" x14ac:dyDescent="0.25">
      <c r="A30" s="2406"/>
      <c r="B30" s="2407"/>
      <c r="C30" s="133"/>
      <c r="E30" s="270"/>
      <c r="F30" s="270"/>
      <c r="G30" s="270"/>
      <c r="H30" s="270"/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162"/>
    </row>
    <row r="31" spans="1:19" ht="18" customHeight="1" x14ac:dyDescent="0.25">
      <c r="A31" s="1201" t="s">
        <v>411</v>
      </c>
      <c r="B31" s="1194"/>
      <c r="C31" s="2403" t="s">
        <v>1249</v>
      </c>
      <c r="D31" s="2404"/>
      <c r="E31" s="2405"/>
      <c r="F31" s="1232" t="s">
        <v>92</v>
      </c>
      <c r="G31" s="1232"/>
      <c r="H31" s="2403" t="s">
        <v>1250</v>
      </c>
      <c r="I31" s="2404"/>
      <c r="J31" s="2404"/>
      <c r="K31" s="2404"/>
      <c r="L31" s="2404"/>
      <c r="M31" s="2404"/>
      <c r="N31" s="2404"/>
      <c r="O31" s="2404"/>
      <c r="P31" s="2404"/>
      <c r="Q31" s="2404"/>
      <c r="R31" s="2404"/>
      <c r="S31" s="2405"/>
    </row>
    <row r="32" spans="1:19" ht="18" customHeight="1" x14ac:dyDescent="0.25">
      <c r="A32" s="1201"/>
      <c r="B32" s="1194"/>
      <c r="C32" s="2411"/>
      <c r="D32" s="2412"/>
      <c r="E32" s="2412"/>
      <c r="F32" s="1232"/>
      <c r="G32" s="1232"/>
      <c r="H32" s="2411"/>
      <c r="I32" s="2412"/>
      <c r="J32" s="2412"/>
      <c r="K32" s="2412"/>
      <c r="L32" s="2412"/>
      <c r="M32" s="2412"/>
      <c r="N32" s="2412"/>
      <c r="O32" s="2412"/>
      <c r="P32" s="2412"/>
      <c r="Q32" s="2412"/>
      <c r="R32" s="2412"/>
      <c r="S32" s="2413"/>
    </row>
    <row r="33" spans="1:21" ht="18" customHeight="1" x14ac:dyDescent="0.25">
      <c r="A33" s="1201"/>
      <c r="B33" s="1194"/>
      <c r="C33" s="2437"/>
      <c r="D33" s="2438"/>
      <c r="E33" s="2439"/>
      <c r="F33" s="1232"/>
      <c r="G33" s="1232"/>
      <c r="H33" s="2440"/>
      <c r="I33" s="2441"/>
      <c r="J33" s="2441"/>
      <c r="K33" s="2441"/>
      <c r="L33" s="2441"/>
      <c r="M33" s="2441"/>
      <c r="N33" s="2441"/>
      <c r="O33" s="2441"/>
      <c r="P33" s="2441"/>
      <c r="Q33" s="2441"/>
      <c r="R33" s="2441"/>
      <c r="S33" s="2442"/>
    </row>
    <row r="34" spans="1:21" s="251" customFormat="1" ht="18" customHeight="1" x14ac:dyDescent="0.25">
      <c r="A34" s="428"/>
      <c r="B34" s="429"/>
      <c r="C34" s="429"/>
      <c r="D34" s="429"/>
      <c r="E34" s="429"/>
      <c r="F34" s="429"/>
      <c r="G34" s="429"/>
      <c r="H34" s="429"/>
      <c r="I34" s="429"/>
      <c r="J34" s="429"/>
      <c r="K34" s="429"/>
      <c r="L34" s="429"/>
      <c r="M34" s="429"/>
      <c r="N34" s="429"/>
      <c r="O34" s="429"/>
      <c r="P34" s="429"/>
      <c r="Q34" s="429"/>
      <c r="R34" s="429"/>
      <c r="S34" s="430"/>
    </row>
    <row r="35" spans="1:21" ht="18" customHeight="1" x14ac:dyDescent="0.25">
      <c r="A35" s="1245" t="s">
        <v>93</v>
      </c>
      <c r="B35" s="2435"/>
      <c r="C35" s="156"/>
      <c r="S35" s="162"/>
    </row>
    <row r="36" spans="1:21" ht="18" customHeight="1" x14ac:dyDescent="0.25">
      <c r="A36" s="1147" t="s">
        <v>1016</v>
      </c>
      <c r="B36" s="1147"/>
      <c r="C36" s="1147"/>
      <c r="D36" s="1239" t="s">
        <v>95</v>
      </c>
      <c r="E36" s="1239" t="s">
        <v>96</v>
      </c>
      <c r="F36" s="1184" t="s">
        <v>97</v>
      </c>
      <c r="G36" s="1184" t="s">
        <v>98</v>
      </c>
      <c r="H36" s="1184"/>
      <c r="I36" s="1184"/>
      <c r="J36" s="1184"/>
      <c r="K36" s="1184"/>
      <c r="L36" s="1184"/>
      <c r="M36" s="1184"/>
      <c r="N36" s="1184"/>
      <c r="O36" s="1184"/>
      <c r="P36" s="1184"/>
      <c r="Q36" s="1184"/>
      <c r="R36" s="1184"/>
      <c r="S36" s="1147"/>
    </row>
    <row r="37" spans="1:21" ht="18" customHeight="1" x14ac:dyDescent="0.25">
      <c r="A37" s="1147"/>
      <c r="B37" s="1147"/>
      <c r="C37" s="1147"/>
      <c r="D37" s="2436"/>
      <c r="E37" s="2436"/>
      <c r="F37" s="1185"/>
      <c r="G37" s="346" t="s">
        <v>99</v>
      </c>
      <c r="H37" s="346" t="s">
        <v>100</v>
      </c>
      <c r="I37" s="346" t="s">
        <v>101</v>
      </c>
      <c r="J37" s="346" t="s">
        <v>102</v>
      </c>
      <c r="K37" s="346" t="s">
        <v>103</v>
      </c>
      <c r="L37" s="346" t="s">
        <v>104</v>
      </c>
      <c r="M37" s="346" t="s">
        <v>105</v>
      </c>
      <c r="N37" s="346" t="s">
        <v>106</v>
      </c>
      <c r="O37" s="346" t="s">
        <v>107</v>
      </c>
      <c r="P37" s="346" t="s">
        <v>108</v>
      </c>
      <c r="Q37" s="346" t="s">
        <v>109</v>
      </c>
      <c r="R37" s="346" t="s">
        <v>110</v>
      </c>
      <c r="S37" s="323" t="s">
        <v>111</v>
      </c>
    </row>
    <row r="38" spans="1:21" ht="18" customHeight="1" x14ac:dyDescent="0.25">
      <c r="A38" s="2448" t="s">
        <v>1251</v>
      </c>
      <c r="B38" s="2449"/>
      <c r="C38" s="2450"/>
      <c r="D38" s="667" t="s">
        <v>1252</v>
      </c>
      <c r="E38" s="850" t="s">
        <v>1253</v>
      </c>
      <c r="F38" s="417">
        <v>0.1</v>
      </c>
      <c r="G38" s="423">
        <v>0.5</v>
      </c>
      <c r="H38" s="410">
        <v>0.5</v>
      </c>
      <c r="I38" s="410"/>
      <c r="J38" s="410"/>
      <c r="K38" s="410"/>
      <c r="L38" s="410"/>
      <c r="M38" s="410"/>
      <c r="N38" s="410"/>
      <c r="O38" s="410"/>
      <c r="P38" s="410"/>
      <c r="Q38" s="410"/>
      <c r="R38" s="411"/>
      <c r="S38" s="383">
        <f>SUM(G38:R38)</f>
        <v>1</v>
      </c>
    </row>
    <row r="39" spans="1:21" ht="18" customHeight="1" x14ac:dyDescent="0.25">
      <c r="A39" s="2354" t="s">
        <v>1254</v>
      </c>
      <c r="B39" s="2355"/>
      <c r="C39" s="2356"/>
      <c r="D39" s="665"/>
      <c r="E39" s="820"/>
      <c r="F39" s="852"/>
      <c r="G39" s="673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674"/>
      <c r="S39" s="383"/>
    </row>
    <row r="40" spans="1:21" ht="18" customHeight="1" x14ac:dyDescent="0.25">
      <c r="A40" s="2451" t="s">
        <v>1255</v>
      </c>
      <c r="B40" s="2452"/>
      <c r="C40" s="2453"/>
      <c r="D40" s="666" t="s">
        <v>1256</v>
      </c>
      <c r="E40" s="851" t="s">
        <v>1257</v>
      </c>
      <c r="F40" s="418">
        <v>0.15</v>
      </c>
      <c r="G40" s="670"/>
      <c r="H40" s="671">
        <v>0.1</v>
      </c>
      <c r="I40" s="671">
        <v>0.4</v>
      </c>
      <c r="J40" s="671">
        <v>0.5</v>
      </c>
      <c r="K40" s="671"/>
      <c r="L40" s="671"/>
      <c r="M40" s="671"/>
      <c r="N40" s="671"/>
      <c r="O40" s="671"/>
      <c r="P40" s="671"/>
      <c r="Q40" s="671"/>
      <c r="R40" s="672"/>
      <c r="S40" s="383">
        <f t="shared" ref="S40:S48" si="0">SUM(G40:R40)</f>
        <v>1</v>
      </c>
      <c r="U40" s="352"/>
    </row>
    <row r="41" spans="1:21" ht="18" customHeight="1" x14ac:dyDescent="0.25">
      <c r="A41" s="2451" t="s">
        <v>1258</v>
      </c>
      <c r="B41" s="2452"/>
      <c r="C41" s="2453"/>
      <c r="D41" s="665" t="s">
        <v>1259</v>
      </c>
      <c r="E41" s="816" t="s">
        <v>1260</v>
      </c>
      <c r="F41" s="419">
        <v>0.4</v>
      </c>
      <c r="G41" s="673"/>
      <c r="H41" s="180"/>
      <c r="I41" s="180"/>
      <c r="J41" s="180">
        <v>0.1</v>
      </c>
      <c r="K41" s="180">
        <v>0.4</v>
      </c>
      <c r="L41" s="180">
        <v>0.4</v>
      </c>
      <c r="M41" s="180">
        <v>0.1</v>
      </c>
      <c r="N41" s="180"/>
      <c r="O41" s="180"/>
      <c r="P41" s="180"/>
      <c r="Q41" s="180"/>
      <c r="R41" s="674"/>
      <c r="S41" s="383">
        <f t="shared" si="0"/>
        <v>1</v>
      </c>
      <c r="U41" s="288"/>
    </row>
    <row r="42" spans="1:21" ht="18" customHeight="1" x14ac:dyDescent="0.25">
      <c r="A42" s="2451" t="s">
        <v>1261</v>
      </c>
      <c r="B42" s="2452"/>
      <c r="C42" s="2453"/>
      <c r="D42" s="666" t="s">
        <v>1023</v>
      </c>
      <c r="E42" s="851" t="s">
        <v>1262</v>
      </c>
      <c r="F42" s="418">
        <v>0.1</v>
      </c>
      <c r="G42" s="670"/>
      <c r="H42" s="671"/>
      <c r="I42" s="671"/>
      <c r="J42" s="671"/>
      <c r="K42" s="671"/>
      <c r="L42" s="671"/>
      <c r="M42" s="671">
        <v>0.5</v>
      </c>
      <c r="N42" s="671">
        <v>0.5</v>
      </c>
      <c r="O42" s="671"/>
      <c r="P42" s="671"/>
      <c r="Q42" s="671"/>
      <c r="R42" s="672"/>
      <c r="S42" s="383">
        <f t="shared" si="0"/>
        <v>1</v>
      </c>
    </row>
    <row r="43" spans="1:21" ht="18" customHeight="1" x14ac:dyDescent="0.25">
      <c r="A43" s="2451" t="s">
        <v>1263</v>
      </c>
      <c r="B43" s="2452"/>
      <c r="C43" s="2453"/>
      <c r="D43" s="668" t="s">
        <v>1264</v>
      </c>
      <c r="E43" s="816" t="s">
        <v>1265</v>
      </c>
      <c r="F43" s="419">
        <v>0.1</v>
      </c>
      <c r="G43" s="673"/>
      <c r="H43" s="180"/>
      <c r="I43" s="180"/>
      <c r="J43" s="180"/>
      <c r="K43" s="180"/>
      <c r="L43" s="180"/>
      <c r="M43" s="180"/>
      <c r="N43" s="180"/>
      <c r="O43" s="180">
        <v>1</v>
      </c>
      <c r="P43" s="180"/>
      <c r="Q43" s="180"/>
      <c r="R43" s="674"/>
      <c r="S43" s="383">
        <f t="shared" si="0"/>
        <v>1</v>
      </c>
    </row>
    <row r="44" spans="1:21" ht="18" customHeight="1" x14ac:dyDescent="0.25">
      <c r="A44" s="2454" t="s">
        <v>1266</v>
      </c>
      <c r="B44" s="2455"/>
      <c r="C44" s="2455"/>
      <c r="D44" s="666" t="s">
        <v>1267</v>
      </c>
      <c r="E44" s="815" t="s">
        <v>1268</v>
      </c>
      <c r="F44" s="420">
        <v>0.1</v>
      </c>
      <c r="G44" s="675"/>
      <c r="H44" s="676"/>
      <c r="I44" s="676"/>
      <c r="J44" s="676"/>
      <c r="K44" s="676"/>
      <c r="L44" s="676"/>
      <c r="M44" s="676">
        <v>0.2</v>
      </c>
      <c r="N44" s="676">
        <v>0.2</v>
      </c>
      <c r="O44" s="676">
        <v>0.2</v>
      </c>
      <c r="P44" s="676">
        <v>0.2</v>
      </c>
      <c r="Q44" s="676">
        <v>0.2</v>
      </c>
      <c r="R44" s="677" t="s">
        <v>119</v>
      </c>
      <c r="S44" s="383">
        <f t="shared" si="0"/>
        <v>1</v>
      </c>
    </row>
    <row r="45" spans="1:21" ht="18" customHeight="1" x14ac:dyDescent="0.25">
      <c r="A45" s="2443" t="s">
        <v>1269</v>
      </c>
      <c r="B45" s="2444"/>
      <c r="C45" s="2444"/>
      <c r="D45" s="666" t="s">
        <v>1270</v>
      </c>
      <c r="E45" s="851" t="s">
        <v>1271</v>
      </c>
      <c r="F45" s="418">
        <v>0.05</v>
      </c>
      <c r="G45" s="670"/>
      <c r="H45" s="671"/>
      <c r="I45" s="671"/>
      <c r="J45" s="671"/>
      <c r="K45" s="671"/>
      <c r="L45" s="671"/>
      <c r="M45" s="671"/>
      <c r="N45" s="671"/>
      <c r="O45" s="671"/>
      <c r="P45" s="671">
        <v>0.3</v>
      </c>
      <c r="Q45" s="671">
        <v>0.35</v>
      </c>
      <c r="R45" s="672">
        <v>0.35</v>
      </c>
      <c r="S45" s="383">
        <f t="shared" si="0"/>
        <v>0.99999999999999989</v>
      </c>
    </row>
    <row r="46" spans="1:21" ht="18" customHeight="1" x14ac:dyDescent="0.25">
      <c r="A46" s="2445"/>
      <c r="B46" s="2446"/>
      <c r="C46" s="2446"/>
      <c r="D46" s="664"/>
      <c r="E46" s="415"/>
      <c r="F46" s="421"/>
      <c r="G46" s="424"/>
      <c r="H46" s="414"/>
      <c r="I46" s="414"/>
      <c r="J46" s="414"/>
      <c r="K46" s="414"/>
      <c r="L46" s="414"/>
      <c r="M46" s="414"/>
      <c r="N46" s="414"/>
      <c r="O46" s="414"/>
      <c r="P46" s="414"/>
      <c r="Q46" s="414"/>
      <c r="R46" s="425"/>
      <c r="S46" s="383">
        <f t="shared" si="0"/>
        <v>0</v>
      </c>
    </row>
    <row r="47" spans="1:21" ht="18" customHeight="1" x14ac:dyDescent="0.25">
      <c r="A47" s="2447"/>
      <c r="B47" s="2374"/>
      <c r="C47" s="2374"/>
      <c r="D47" s="663" t="s">
        <v>1272</v>
      </c>
      <c r="E47" s="416"/>
      <c r="F47" s="422"/>
      <c r="G47" s="426"/>
      <c r="H47" s="412"/>
      <c r="I47" s="412"/>
      <c r="J47" s="412"/>
      <c r="K47" s="412"/>
      <c r="L47" s="412"/>
      <c r="M47" s="412"/>
      <c r="N47" s="412"/>
      <c r="O47" s="412"/>
      <c r="P47" s="412"/>
      <c r="Q47" s="412"/>
      <c r="R47" s="413"/>
      <c r="S47" s="383">
        <f t="shared" si="0"/>
        <v>0</v>
      </c>
    </row>
    <row r="48" spans="1:21" ht="18" customHeight="1" x14ac:dyDescent="0.25">
      <c r="A48" s="1249" t="s">
        <v>111</v>
      </c>
      <c r="B48" s="1249"/>
      <c r="C48" s="1249"/>
      <c r="D48" s="324"/>
      <c r="E48" s="324"/>
      <c r="F48" s="308">
        <f>SUM(F38:F47)</f>
        <v>1</v>
      </c>
      <c r="G48" s="308">
        <f>(G38*$F$38)+(G40*$F$40)+(G41*$F$41)+(G42*$F$42)+(G43*$F$43)+(G44*$F$44)+(G45*$F$45)+(G46*$F$46)</f>
        <v>0.05</v>
      </c>
      <c r="H48" s="308">
        <f>(H38*$F$38)+(H40*$F$40)+(H41*$F$41)+(H42*$F$42)+(H43*$F$43)+(H44*$F$44)+(H45*$F$45)+(H46*$F$46)</f>
        <v>6.5000000000000002E-2</v>
      </c>
      <c r="I48" s="308">
        <f t="shared" ref="I48:R48" si="1">(I38*$F$38)+(I40*$F$40)+(I41*$F$41)+(I42*$F$42)+(I43*$F$43)+(I44*$F$44)+(I45*$F$45)+(I46*$F$46)</f>
        <v>0.06</v>
      </c>
      <c r="J48" s="308">
        <f t="shared" si="1"/>
        <v>0.115</v>
      </c>
      <c r="K48" s="308">
        <f t="shared" si="1"/>
        <v>0.16000000000000003</v>
      </c>
      <c r="L48" s="308">
        <f t="shared" si="1"/>
        <v>0.16000000000000003</v>
      </c>
      <c r="M48" s="308">
        <f t="shared" si="1"/>
        <v>0.11000000000000001</v>
      </c>
      <c r="N48" s="308">
        <f t="shared" si="1"/>
        <v>7.0000000000000007E-2</v>
      </c>
      <c r="O48" s="308">
        <f t="shared" si="1"/>
        <v>0.12000000000000001</v>
      </c>
      <c r="P48" s="308">
        <f t="shared" si="1"/>
        <v>3.5000000000000003E-2</v>
      </c>
      <c r="Q48" s="308">
        <f t="shared" si="1"/>
        <v>3.7500000000000006E-2</v>
      </c>
      <c r="R48" s="308" t="e">
        <f t="shared" si="1"/>
        <v>#VALUE!</v>
      </c>
      <c r="S48" s="290" t="e">
        <f t="shared" si="0"/>
        <v>#VALUE!</v>
      </c>
    </row>
    <row r="49" spans="1:19" ht="18" customHeight="1" x14ac:dyDescent="0.25">
      <c r="A49" s="1147" t="s">
        <v>118</v>
      </c>
      <c r="B49" s="1147"/>
      <c r="C49" s="1147"/>
      <c r="D49" s="289"/>
      <c r="E49" s="289"/>
      <c r="F49" s="290">
        <f>SUM(F38:F47)</f>
        <v>1</v>
      </c>
      <c r="G49" s="290">
        <f>G48</f>
        <v>0.05</v>
      </c>
      <c r="H49" s="290">
        <f t="shared" ref="H49:R49" si="2">G49+H48</f>
        <v>0.115</v>
      </c>
      <c r="I49" s="290">
        <f t="shared" si="2"/>
        <v>0.17499999999999999</v>
      </c>
      <c r="J49" s="290">
        <f t="shared" si="2"/>
        <v>0.28999999999999998</v>
      </c>
      <c r="K49" s="290">
        <f t="shared" si="2"/>
        <v>0.45</v>
      </c>
      <c r="L49" s="290">
        <f t="shared" si="2"/>
        <v>0.6100000000000001</v>
      </c>
      <c r="M49" s="290">
        <f t="shared" si="2"/>
        <v>0.72000000000000008</v>
      </c>
      <c r="N49" s="290">
        <f t="shared" si="2"/>
        <v>0.79</v>
      </c>
      <c r="O49" s="290">
        <f t="shared" si="2"/>
        <v>0.91</v>
      </c>
      <c r="P49" s="290">
        <f t="shared" si="2"/>
        <v>0.94500000000000006</v>
      </c>
      <c r="Q49" s="290">
        <f t="shared" si="2"/>
        <v>0.98250000000000004</v>
      </c>
      <c r="R49" s="290" t="e">
        <f t="shared" si="2"/>
        <v>#VALUE!</v>
      </c>
      <c r="S49" s="290"/>
    </row>
    <row r="50" spans="1:19" ht="18" customHeight="1" x14ac:dyDescent="0.25">
      <c r="A50" s="1187"/>
      <c r="B50" s="1190"/>
      <c r="C50" s="1190"/>
      <c r="S50" s="162"/>
    </row>
    <row r="51" spans="1:19" ht="18" customHeight="1" x14ac:dyDescent="0.25">
      <c r="A51" s="2456" t="s">
        <v>120</v>
      </c>
      <c r="B51" s="2457"/>
      <c r="S51" s="162"/>
    </row>
    <row r="52" spans="1:19" ht="18" customHeight="1" x14ac:dyDescent="0.25">
      <c r="A52" s="2458" t="s">
        <v>121</v>
      </c>
      <c r="B52" s="2459"/>
      <c r="C52" s="285" t="s">
        <v>122</v>
      </c>
      <c r="D52" s="1276" t="s">
        <v>123</v>
      </c>
      <c r="E52" s="1277"/>
      <c r="F52" s="1276" t="s">
        <v>124</v>
      </c>
      <c r="G52" s="1277"/>
      <c r="H52" s="2200" t="s">
        <v>125</v>
      </c>
      <c r="I52" s="2201"/>
      <c r="J52" s="2201"/>
      <c r="K52" s="2201"/>
      <c r="L52" s="2201"/>
      <c r="M52" s="2201"/>
      <c r="N52" s="2201"/>
      <c r="O52" s="2201"/>
      <c r="P52" s="2201"/>
      <c r="Q52" s="2201"/>
      <c r="R52" s="2201"/>
      <c r="S52" s="2202"/>
    </row>
    <row r="53" spans="1:19" ht="67.5" customHeight="1" x14ac:dyDescent="0.25">
      <c r="A53" s="2460" t="s">
        <v>1273</v>
      </c>
      <c r="B53" s="2461"/>
      <c r="C53" s="795" t="s">
        <v>1274</v>
      </c>
      <c r="D53" s="2204"/>
      <c r="E53" s="2205"/>
      <c r="F53" s="2204"/>
      <c r="G53" s="2205"/>
      <c r="H53" s="2206"/>
      <c r="I53" s="2207"/>
      <c r="J53" s="2207"/>
      <c r="K53" s="2207"/>
      <c r="L53" s="2207"/>
      <c r="M53" s="2207"/>
      <c r="N53" s="2207"/>
      <c r="O53" s="2207"/>
      <c r="P53" s="2207"/>
      <c r="Q53" s="2207"/>
      <c r="R53" s="2207"/>
      <c r="S53" s="2208"/>
    </row>
    <row r="54" spans="1:19" ht="18" customHeight="1" x14ac:dyDescent="0.25">
      <c r="A54" s="1187"/>
      <c r="B54" s="2203"/>
      <c r="C54" s="291"/>
      <c r="D54" s="2204" t="s">
        <v>623</v>
      </c>
      <c r="E54" s="2205"/>
      <c r="F54" s="2204" t="s">
        <v>623</v>
      </c>
      <c r="G54" s="2205"/>
      <c r="H54" s="2204" t="s">
        <v>623</v>
      </c>
      <c r="I54" s="2209"/>
      <c r="J54" s="2209"/>
      <c r="K54" s="2209"/>
      <c r="L54" s="2209"/>
      <c r="M54" s="2209"/>
      <c r="N54" s="2209"/>
      <c r="O54" s="2209"/>
      <c r="P54" s="2209"/>
      <c r="Q54" s="2209"/>
      <c r="R54" s="2209"/>
      <c r="S54" s="2205"/>
    </row>
    <row r="55" spans="1:19" ht="18" customHeight="1" x14ac:dyDescent="0.25">
      <c r="A55" s="1187"/>
      <c r="B55" s="2203"/>
      <c r="C55" s="291"/>
      <c r="D55" s="2204"/>
      <c r="E55" s="2205"/>
      <c r="F55" s="2204"/>
      <c r="G55" s="2205"/>
      <c r="H55" s="2204"/>
      <c r="I55" s="2209"/>
      <c r="J55" s="2209"/>
      <c r="K55" s="2209"/>
      <c r="L55" s="2209"/>
      <c r="M55" s="2209"/>
      <c r="N55" s="2209"/>
      <c r="O55" s="2209"/>
      <c r="P55" s="2209"/>
      <c r="Q55" s="2209"/>
      <c r="R55" s="2209"/>
      <c r="S55" s="2205"/>
    </row>
    <row r="56" spans="1:19" ht="18" customHeight="1" x14ac:dyDescent="0.25">
      <c r="A56" s="1187"/>
      <c r="B56" s="2203"/>
      <c r="C56" s="291"/>
      <c r="D56" s="2204"/>
      <c r="E56" s="2205"/>
      <c r="F56" s="2204"/>
      <c r="G56" s="2205"/>
      <c r="H56" s="2204"/>
      <c r="I56" s="2209"/>
      <c r="J56" s="2209"/>
      <c r="K56" s="2209"/>
      <c r="L56" s="2209"/>
      <c r="M56" s="2209"/>
      <c r="N56" s="2209"/>
      <c r="O56" s="2209"/>
      <c r="P56" s="2209"/>
      <c r="Q56" s="2209"/>
      <c r="R56" s="2209"/>
      <c r="S56" s="2205"/>
    </row>
    <row r="57" spans="1:19" ht="18" customHeight="1" x14ac:dyDescent="0.25">
      <c r="A57" s="1187"/>
      <c r="B57" s="2203"/>
      <c r="C57" s="291"/>
      <c r="D57" s="2204"/>
      <c r="E57" s="2205"/>
      <c r="F57" s="2204"/>
      <c r="G57" s="2205"/>
      <c r="H57" s="2204"/>
      <c r="I57" s="2209"/>
      <c r="J57" s="2209"/>
      <c r="K57" s="2209"/>
      <c r="L57" s="2209"/>
      <c r="M57" s="2209"/>
      <c r="N57" s="2209"/>
      <c r="O57" s="2209"/>
      <c r="P57" s="2209"/>
      <c r="Q57" s="2209"/>
      <c r="R57" s="2209"/>
      <c r="S57" s="2205"/>
    </row>
    <row r="58" spans="1:19" ht="18" customHeight="1" x14ac:dyDescent="0.25">
      <c r="A58" s="1213"/>
      <c r="B58" s="1214"/>
      <c r="C58" s="292"/>
      <c r="D58" s="2210"/>
      <c r="E58" s="2211"/>
      <c r="F58" s="2210"/>
      <c r="G58" s="2211"/>
      <c r="H58" s="2210"/>
      <c r="I58" s="2212"/>
      <c r="J58" s="2212"/>
      <c r="K58" s="2212"/>
      <c r="L58" s="2212"/>
      <c r="M58" s="2212"/>
      <c r="N58" s="2212"/>
      <c r="O58" s="2212"/>
      <c r="P58" s="2212"/>
      <c r="Q58" s="2212"/>
      <c r="R58" s="2212"/>
      <c r="S58" s="2211"/>
    </row>
    <row r="59" spans="1:19" ht="18" customHeight="1" x14ac:dyDescent="0.25">
      <c r="A59" s="1187"/>
      <c r="B59" s="1190"/>
      <c r="C59" s="1190"/>
    </row>
    <row r="60" spans="1:19" ht="18" customHeight="1" x14ac:dyDescent="0.25">
      <c r="A60" s="1187"/>
      <c r="B60" s="1190"/>
      <c r="C60" s="1190"/>
    </row>
    <row r="61" spans="1:19" ht="18" customHeight="1" x14ac:dyDescent="0.25">
      <c r="A61" s="1187"/>
      <c r="B61" s="1190"/>
      <c r="C61" s="1190"/>
    </row>
    <row r="62" spans="1:19" ht="18" customHeight="1" x14ac:dyDescent="0.25">
      <c r="A62" s="1187"/>
      <c r="B62" s="1190"/>
      <c r="C62" s="1190"/>
    </row>
    <row r="63" spans="1:19" ht="18" customHeight="1" x14ac:dyDescent="0.25">
      <c r="A63" s="1187"/>
      <c r="B63" s="1190"/>
      <c r="C63" s="1190"/>
    </row>
    <row r="64" spans="1:19" ht="18" customHeight="1" x14ac:dyDescent="0.25">
      <c r="A64" s="1187"/>
      <c r="B64" s="1190"/>
      <c r="C64" s="1190"/>
    </row>
    <row r="65" spans="1:3" ht="18" customHeight="1" x14ac:dyDescent="0.25">
      <c r="A65" s="1187"/>
      <c r="B65" s="1190"/>
      <c r="C65" s="1190"/>
    </row>
    <row r="66" spans="1:3" ht="18" customHeight="1" x14ac:dyDescent="0.25">
      <c r="A66" s="1187"/>
      <c r="B66" s="1190"/>
      <c r="C66" s="1190"/>
    </row>
    <row r="67" spans="1:3" ht="18" customHeight="1" x14ac:dyDescent="0.25">
      <c r="A67" s="1187"/>
      <c r="B67" s="1190"/>
      <c r="C67" s="1190"/>
    </row>
    <row r="68" spans="1:3" ht="18" customHeight="1" x14ac:dyDescent="0.25">
      <c r="A68" s="1187"/>
      <c r="B68" s="1190"/>
      <c r="C68" s="1190"/>
    </row>
  </sheetData>
  <mergeCells count="152">
    <mergeCell ref="A67:C67"/>
    <mergeCell ref="A68:C68"/>
    <mergeCell ref="A61:C61"/>
    <mergeCell ref="A62:C62"/>
    <mergeCell ref="A63:C63"/>
    <mergeCell ref="A64:C64"/>
    <mergeCell ref="A65:C65"/>
    <mergeCell ref="A66:C66"/>
    <mergeCell ref="A58:B58"/>
    <mergeCell ref="D58:E58"/>
    <mergeCell ref="F58:G58"/>
    <mergeCell ref="H58:S58"/>
    <mergeCell ref="A59:C59"/>
    <mergeCell ref="A60:C60"/>
    <mergeCell ref="A56:B56"/>
    <mergeCell ref="D56:E56"/>
    <mergeCell ref="F56:G56"/>
    <mergeCell ref="H56:S56"/>
    <mergeCell ref="A57:B57"/>
    <mergeCell ref="D57:E57"/>
    <mergeCell ref="F57:G57"/>
    <mergeCell ref="H57:S57"/>
    <mergeCell ref="A54:B54"/>
    <mergeCell ref="D54:E54"/>
    <mergeCell ref="F54:G54"/>
    <mergeCell ref="H54:S54"/>
    <mergeCell ref="A55:B55"/>
    <mergeCell ref="D55:E55"/>
    <mergeCell ref="F55:G55"/>
    <mergeCell ref="H55:S55"/>
    <mergeCell ref="A51:B51"/>
    <mergeCell ref="A52:B52"/>
    <mergeCell ref="D52:E52"/>
    <mergeCell ref="F52:G52"/>
    <mergeCell ref="H52:S52"/>
    <mergeCell ref="A53:B53"/>
    <mergeCell ref="D53:E53"/>
    <mergeCell ref="F53:G53"/>
    <mergeCell ref="H53:S53"/>
    <mergeCell ref="A45:C45"/>
    <mergeCell ref="A46:C46"/>
    <mergeCell ref="A47:C47"/>
    <mergeCell ref="A48:C48"/>
    <mergeCell ref="A49:C49"/>
    <mergeCell ref="A50:C50"/>
    <mergeCell ref="A38:C38"/>
    <mergeCell ref="A40:C40"/>
    <mergeCell ref="A41:C41"/>
    <mergeCell ref="A42:C42"/>
    <mergeCell ref="A43:C43"/>
    <mergeCell ref="A44:C44"/>
    <mergeCell ref="A35:B35"/>
    <mergeCell ref="A36:C37"/>
    <mergeCell ref="D36:D37"/>
    <mergeCell ref="E36:E37"/>
    <mergeCell ref="F36:F37"/>
    <mergeCell ref="G36:S36"/>
    <mergeCell ref="A31:B33"/>
    <mergeCell ref="C31:E31"/>
    <mergeCell ref="F31:G33"/>
    <mergeCell ref="H31:S31"/>
    <mergeCell ref="C32:E32"/>
    <mergeCell ref="H32:S32"/>
    <mergeCell ref="C33:E33"/>
    <mergeCell ref="H33:S33"/>
    <mergeCell ref="O28:S28"/>
    <mergeCell ref="C29:D29"/>
    <mergeCell ref="E29:F29"/>
    <mergeCell ref="K29:N29"/>
    <mergeCell ref="O29:S29"/>
    <mergeCell ref="A30:B30"/>
    <mergeCell ref="O26:S26"/>
    <mergeCell ref="A27:B29"/>
    <mergeCell ref="C27:D27"/>
    <mergeCell ref="E27:F27"/>
    <mergeCell ref="G27:J29"/>
    <mergeCell ref="K27:N27"/>
    <mergeCell ref="O27:S27"/>
    <mergeCell ref="C28:D28"/>
    <mergeCell ref="E28:F28"/>
    <mergeCell ref="K28:N28"/>
    <mergeCell ref="A25:B25"/>
    <mergeCell ref="A26:B26"/>
    <mergeCell ref="C26:D26"/>
    <mergeCell ref="E26:F26"/>
    <mergeCell ref="G26:J26"/>
    <mergeCell ref="K26:N26"/>
    <mergeCell ref="E23:F23"/>
    <mergeCell ref="K23:N23"/>
    <mergeCell ref="C24:D24"/>
    <mergeCell ref="E24:F24"/>
    <mergeCell ref="K24:N24"/>
    <mergeCell ref="O24:S24"/>
    <mergeCell ref="A21:B24"/>
    <mergeCell ref="C21:D21"/>
    <mergeCell ref="E21:F21"/>
    <mergeCell ref="G21:J24"/>
    <mergeCell ref="K21:N21"/>
    <mergeCell ref="O21:S21"/>
    <mergeCell ref="C22:D22"/>
    <mergeCell ref="E22:F22"/>
    <mergeCell ref="K22:N22"/>
    <mergeCell ref="C23:D23"/>
    <mergeCell ref="A18:F18"/>
    <mergeCell ref="G18:J18"/>
    <mergeCell ref="K18:N18"/>
    <mergeCell ref="O18:S18"/>
    <mergeCell ref="A20:B20"/>
    <mergeCell ref="C20:D20"/>
    <mergeCell ref="E20:F20"/>
    <mergeCell ref="G20:J20"/>
    <mergeCell ref="K20:N20"/>
    <mergeCell ref="O20:S20"/>
    <mergeCell ref="A16:F16"/>
    <mergeCell ref="G16:J16"/>
    <mergeCell ref="K16:N16"/>
    <mergeCell ref="O16:S16"/>
    <mergeCell ref="A17:F17"/>
    <mergeCell ref="G17:J17"/>
    <mergeCell ref="K17:N17"/>
    <mergeCell ref="O17:S17"/>
    <mergeCell ref="G14:J14"/>
    <mergeCell ref="K14:N14"/>
    <mergeCell ref="O14:S14"/>
    <mergeCell ref="A15:F15"/>
    <mergeCell ref="G15:J15"/>
    <mergeCell ref="K15:N15"/>
    <mergeCell ref="O15:S15"/>
    <mergeCell ref="B1:S1"/>
    <mergeCell ref="B2:S2"/>
    <mergeCell ref="B3:E3"/>
    <mergeCell ref="F3:G3"/>
    <mergeCell ref="H3:S3"/>
    <mergeCell ref="B4:E4"/>
    <mergeCell ref="F4:G4"/>
    <mergeCell ref="H4:S4"/>
    <mergeCell ref="A39:C39"/>
    <mergeCell ref="A11:A13"/>
    <mergeCell ref="B11:F11"/>
    <mergeCell ref="G11:I13"/>
    <mergeCell ref="J11:S11"/>
    <mergeCell ref="B12:F12"/>
    <mergeCell ref="J12:S12"/>
    <mergeCell ref="B13:F13"/>
    <mergeCell ref="J13:S13"/>
    <mergeCell ref="B5:S5"/>
    <mergeCell ref="B6:S6"/>
    <mergeCell ref="C7:S7"/>
    <mergeCell ref="C8:S8"/>
    <mergeCell ref="A9:A10"/>
    <mergeCell ref="B9:S9"/>
    <mergeCell ref="B10:S10"/>
  </mergeCells>
  <dataValidations count="2">
    <dataValidation type="list" allowBlank="1" showInputMessage="1" showErrorMessage="1" sqref="C7">
      <formula1>INDIRECT($B$6)</formula1>
    </dataValidation>
    <dataValidation type="list" allowBlank="1" showInputMessage="1" showErrorMessage="1" sqref="H4">
      <formula1>INDIRECT($B$4)</formula1>
    </dataValidation>
  </dataValidations>
  <printOptions horizontalCentered="1"/>
  <pageMargins left="0.23622047244094491" right="0.15748031496062992" top="0.74803149606299213" bottom="0.74803149606299213" header="0.31496062992125984" footer="0.31496062992125984"/>
  <pageSetup paperSize="9" scale="65" orientation="portrait" horizontalDpi="1200" verticalDpi="1200" r:id="rId1"/>
  <headerFooter>
    <oddHeader>&amp;C&amp;"TH SarabunPSK,ธรรมดา"&amp;10แผนวิสาหกิจระยะ 5 ปี ปีบัญชี 2567-2571 (ทบทวนครั้งที่ 1) และแผนปฏิบัติการ ธ.ก.ส. ปีบัญชี 2568</oddHeader>
  </headerFooter>
  <colBreaks count="1" manualBreakCount="1">
    <brk id="19" max="1048575" man="1"/>
  </colBreak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showGridLines="0" topLeftCell="A35" zoomScaleNormal="100" zoomScaleSheetLayoutView="110" zoomScalePageLayoutView="120" workbookViewId="0"/>
  </sheetViews>
  <sheetFormatPr defaultColWidth="8.59765625" defaultRowHeight="18" customHeight="1" x14ac:dyDescent="0.25"/>
  <cols>
    <col min="1" max="1" width="19.59765625" style="150" customWidth="1"/>
    <col min="2" max="2" width="3.09765625" style="150" customWidth="1"/>
    <col min="3" max="3" width="22.5" style="150" customWidth="1"/>
    <col min="4" max="4" width="19.09765625" style="150" customWidth="1"/>
    <col min="5" max="5" width="11.59765625" style="150" customWidth="1"/>
    <col min="6" max="6" width="7.59765625" style="150" customWidth="1"/>
    <col min="7" max="7" width="4.69921875" style="150" customWidth="1"/>
    <col min="8" max="10" width="3.69921875" style="150" bestFit="1" customWidth="1"/>
    <col min="11" max="14" width="3.59765625" style="150" bestFit="1" customWidth="1"/>
    <col min="15" max="15" width="3.69921875" style="150" bestFit="1" customWidth="1"/>
    <col min="16" max="16" width="3.59765625" style="150" bestFit="1" customWidth="1"/>
    <col min="17" max="17" width="4.19921875" style="150" bestFit="1" customWidth="1"/>
    <col min="18" max="18" width="3.09765625" style="150" bestFit="1" customWidth="1"/>
    <col min="19" max="19" width="4.5" style="150" bestFit="1" customWidth="1"/>
    <col min="20" max="16384" width="8.59765625" style="150"/>
  </cols>
  <sheetData>
    <row r="1" spans="1:25" ht="18" customHeight="1" x14ac:dyDescent="0.25">
      <c r="A1" s="283" t="s">
        <v>351</v>
      </c>
      <c r="B1" s="2483" t="s">
        <v>1275</v>
      </c>
      <c r="C1" s="2483"/>
      <c r="D1" s="2483"/>
      <c r="E1" s="2483"/>
      <c r="F1" s="2483"/>
      <c r="G1" s="2483"/>
      <c r="H1" s="2483"/>
      <c r="I1" s="2483"/>
      <c r="J1" s="2483"/>
      <c r="K1" s="2483"/>
      <c r="L1" s="2483"/>
      <c r="M1" s="2483"/>
      <c r="N1" s="2483"/>
      <c r="O1" s="2483"/>
      <c r="P1" s="2483"/>
      <c r="Q1" s="2483"/>
      <c r="R1" s="2483"/>
      <c r="S1" s="2484"/>
    </row>
    <row r="2" spans="1:25" ht="18" customHeight="1" x14ac:dyDescent="0.25">
      <c r="A2" s="299" t="s">
        <v>61</v>
      </c>
      <c r="B2" s="2128" t="s">
        <v>62</v>
      </c>
      <c r="C2" s="2128"/>
      <c r="D2" s="2128"/>
      <c r="E2" s="2128"/>
      <c r="F2" s="2128"/>
      <c r="G2" s="2128"/>
      <c r="H2" s="2128"/>
      <c r="I2" s="2128"/>
      <c r="J2" s="2128"/>
      <c r="K2" s="2128"/>
      <c r="L2" s="2128"/>
      <c r="M2" s="2128"/>
      <c r="N2" s="2128"/>
      <c r="O2" s="2128"/>
      <c r="P2" s="2128"/>
      <c r="Q2" s="2128"/>
      <c r="R2" s="2128"/>
      <c r="S2" s="2485"/>
    </row>
    <row r="3" spans="1:25" ht="18" customHeight="1" x14ac:dyDescent="0.25">
      <c r="A3" s="708" t="s">
        <v>63</v>
      </c>
      <c r="B3" s="2128" t="s">
        <v>1276</v>
      </c>
      <c r="C3" s="2130"/>
      <c r="D3" s="2130"/>
      <c r="E3" s="2130"/>
      <c r="F3" s="2485" t="s">
        <v>65</v>
      </c>
      <c r="G3" s="2485"/>
      <c r="H3" s="2130" t="s">
        <v>1277</v>
      </c>
      <c r="I3" s="2130"/>
      <c r="J3" s="2130"/>
      <c r="K3" s="2130"/>
      <c r="L3" s="2130"/>
      <c r="M3" s="2130"/>
      <c r="N3" s="2130"/>
      <c r="O3" s="2130"/>
      <c r="P3" s="2130"/>
      <c r="Q3" s="2130"/>
      <c r="R3" s="2130"/>
      <c r="S3" s="2129"/>
    </row>
    <row r="4" spans="1:25" ht="18" customHeight="1" x14ac:dyDescent="0.25">
      <c r="A4" s="265" t="s">
        <v>356</v>
      </c>
      <c r="B4" s="973" t="s">
        <v>66</v>
      </c>
      <c r="C4" s="973"/>
      <c r="D4" s="973"/>
      <c r="E4" s="2114"/>
      <c r="F4" s="2128" t="s">
        <v>67</v>
      </c>
      <c r="G4" s="2129"/>
      <c r="H4" s="2130" t="s">
        <v>68</v>
      </c>
      <c r="I4" s="2130"/>
      <c r="J4" s="2130"/>
      <c r="K4" s="2130"/>
      <c r="L4" s="2130"/>
      <c r="M4" s="2130"/>
      <c r="N4" s="2130"/>
      <c r="O4" s="2130"/>
      <c r="P4" s="2130"/>
      <c r="Q4" s="2130"/>
      <c r="R4" s="2130"/>
      <c r="S4" s="2129"/>
    </row>
    <row r="5" spans="1:25" ht="18" customHeight="1" x14ac:dyDescent="0.25">
      <c r="A5" s="462" t="s">
        <v>69</v>
      </c>
      <c r="B5" s="979" t="s">
        <v>1278</v>
      </c>
      <c r="C5" s="979"/>
      <c r="D5" s="979"/>
      <c r="E5" s="979"/>
      <c r="F5" s="979"/>
      <c r="G5" s="979"/>
      <c r="H5" s="979"/>
      <c r="I5" s="979"/>
      <c r="J5" s="979"/>
      <c r="K5" s="979"/>
      <c r="L5" s="979"/>
      <c r="M5" s="979"/>
      <c r="N5" s="979"/>
      <c r="O5" s="979"/>
      <c r="P5" s="979"/>
      <c r="Q5" s="979"/>
      <c r="R5" s="979"/>
      <c r="S5" s="2478"/>
    </row>
    <row r="6" spans="1:25" ht="18" customHeight="1" x14ac:dyDescent="0.25">
      <c r="A6" s="708" t="s">
        <v>70</v>
      </c>
      <c r="B6" s="973" t="s">
        <v>1279</v>
      </c>
      <c r="C6" s="2479"/>
      <c r="D6" s="2479"/>
      <c r="E6" s="2479"/>
      <c r="F6" s="2479"/>
      <c r="G6" s="2479"/>
      <c r="H6" s="2479"/>
      <c r="I6" s="2479"/>
      <c r="J6" s="2479"/>
      <c r="K6" s="2479"/>
      <c r="L6" s="2479"/>
      <c r="M6" s="2479"/>
      <c r="N6" s="2479"/>
      <c r="O6" s="2479"/>
      <c r="P6" s="2479"/>
      <c r="Q6" s="2479"/>
      <c r="R6" s="2479"/>
      <c r="S6" s="2480"/>
    </row>
    <row r="7" spans="1:25" ht="18" customHeight="1" x14ac:dyDescent="0.25">
      <c r="A7" s="1107" t="s">
        <v>71</v>
      </c>
      <c r="B7" s="2489" t="s">
        <v>1280</v>
      </c>
      <c r="C7" s="2490"/>
      <c r="D7" s="2490"/>
      <c r="E7" s="2490"/>
      <c r="F7" s="2490"/>
      <c r="G7" s="2490"/>
      <c r="H7" s="2490"/>
      <c r="I7" s="2490"/>
      <c r="J7" s="2490"/>
      <c r="K7" s="2490"/>
      <c r="L7" s="2490"/>
      <c r="M7" s="2490"/>
      <c r="N7" s="2490"/>
      <c r="O7" s="2490"/>
      <c r="P7" s="2490"/>
      <c r="Q7" s="2490"/>
      <c r="R7" s="2490"/>
      <c r="S7" s="2491"/>
    </row>
    <row r="8" spans="1:25" ht="18" customHeight="1" x14ac:dyDescent="0.25">
      <c r="A8" s="1107"/>
      <c r="B8" s="2486"/>
      <c r="C8" s="2487"/>
      <c r="D8" s="2487"/>
      <c r="E8" s="2487"/>
      <c r="F8" s="2487"/>
      <c r="G8" s="2487"/>
      <c r="H8" s="2487"/>
      <c r="I8" s="2487"/>
      <c r="J8" s="2487"/>
      <c r="K8" s="2487"/>
      <c r="L8" s="2487"/>
      <c r="M8" s="2487"/>
      <c r="N8" s="2487"/>
      <c r="O8" s="2487"/>
      <c r="P8" s="2487"/>
      <c r="Q8" s="2487"/>
      <c r="R8" s="2487"/>
      <c r="S8" s="2488"/>
    </row>
    <row r="9" spans="1:25" ht="18" customHeight="1" x14ac:dyDescent="0.25">
      <c r="A9" s="2080"/>
      <c r="B9" s="711"/>
      <c r="C9" s="2481"/>
      <c r="D9" s="2481"/>
      <c r="E9" s="2481"/>
      <c r="F9" s="2481"/>
      <c r="G9" s="2481"/>
      <c r="H9" s="2481"/>
      <c r="I9" s="2481"/>
      <c r="J9" s="2481"/>
      <c r="K9" s="2481"/>
      <c r="L9" s="2481"/>
      <c r="M9" s="2481"/>
      <c r="N9" s="2481"/>
      <c r="O9" s="2481"/>
      <c r="P9" s="2481"/>
      <c r="Q9" s="2481"/>
      <c r="R9" s="2481"/>
      <c r="S9" s="2482"/>
    </row>
    <row r="10" spans="1:25" ht="18" customHeight="1" x14ac:dyDescent="0.25">
      <c r="A10" s="199" t="s">
        <v>72</v>
      </c>
      <c r="B10" s="156"/>
      <c r="C10" s="1378"/>
      <c r="D10" s="1378"/>
      <c r="E10" s="1378"/>
      <c r="F10" s="1378"/>
      <c r="G10" s="1378"/>
      <c r="H10" s="1378"/>
      <c r="I10" s="1378"/>
      <c r="J10" s="1378"/>
      <c r="K10" s="1378"/>
      <c r="L10" s="1378"/>
      <c r="M10" s="1378"/>
      <c r="N10" s="1378"/>
      <c r="O10" s="1378"/>
      <c r="P10" s="1378"/>
      <c r="Q10" s="1378"/>
      <c r="R10" s="1378"/>
      <c r="S10" s="1380"/>
    </row>
    <row r="11" spans="1:25" ht="18" customHeight="1" x14ac:dyDescent="0.25">
      <c r="A11" s="1377" t="s">
        <v>73</v>
      </c>
      <c r="B11" s="2135" t="s">
        <v>1281</v>
      </c>
      <c r="C11" s="2462"/>
      <c r="D11" s="2462"/>
      <c r="E11" s="2462"/>
      <c r="F11" s="2462"/>
      <c r="G11" s="2462"/>
      <c r="H11" s="2462"/>
      <c r="I11" s="2462"/>
      <c r="J11" s="2462"/>
      <c r="K11" s="2462"/>
      <c r="L11" s="2462"/>
      <c r="M11" s="2462"/>
      <c r="N11" s="2462"/>
      <c r="O11" s="2462"/>
      <c r="P11" s="2462"/>
      <c r="Q11" s="2462"/>
      <c r="R11" s="2462"/>
      <c r="S11" s="2463"/>
      <c r="T11" s="150" t="s">
        <v>137</v>
      </c>
    </row>
    <row r="12" spans="1:25" ht="18" customHeight="1" x14ac:dyDescent="0.25">
      <c r="A12" s="1377"/>
      <c r="B12" s="2464" t="s">
        <v>1282</v>
      </c>
      <c r="C12" s="2464"/>
      <c r="D12" s="2464"/>
      <c r="E12" s="2464"/>
      <c r="F12" s="2464"/>
      <c r="G12" s="2465"/>
      <c r="H12" s="2465"/>
      <c r="I12" s="2465"/>
      <c r="J12" s="2464"/>
      <c r="K12" s="2464"/>
      <c r="L12" s="2464"/>
      <c r="M12" s="2464"/>
      <c r="N12" s="2464"/>
      <c r="O12" s="2464"/>
      <c r="P12" s="2464"/>
      <c r="Q12" s="2464"/>
      <c r="R12" s="2464"/>
      <c r="S12" s="2466"/>
    </row>
    <row r="13" spans="1:25" ht="18" customHeight="1" x14ac:dyDescent="0.25">
      <c r="A13" s="1377" t="s">
        <v>74</v>
      </c>
      <c r="B13" s="2462" t="s">
        <v>1283</v>
      </c>
      <c r="C13" s="2470"/>
      <c r="D13" s="2470"/>
      <c r="E13" s="2470"/>
      <c r="F13" s="2471"/>
      <c r="G13" s="1226" t="s">
        <v>364</v>
      </c>
      <c r="H13" s="1225"/>
      <c r="I13" s="1234"/>
      <c r="J13" s="2139" t="s">
        <v>1284</v>
      </c>
      <c r="K13" s="2139"/>
      <c r="L13" s="2139"/>
      <c r="M13" s="2139"/>
      <c r="N13" s="2139"/>
      <c r="O13" s="2139"/>
      <c r="P13" s="2139"/>
      <c r="Q13" s="2139"/>
      <c r="R13" s="2139"/>
      <c r="S13" s="2140"/>
      <c r="Y13" s="156"/>
    </row>
    <row r="14" spans="1:25" ht="18" customHeight="1" x14ac:dyDescent="0.25">
      <c r="A14" s="1377"/>
      <c r="B14" s="2472" t="s">
        <v>1285</v>
      </c>
      <c r="C14" s="2473"/>
      <c r="D14" s="2473"/>
      <c r="E14" s="2473"/>
      <c r="F14" s="2474"/>
      <c r="G14" s="1128"/>
      <c r="H14" s="1129"/>
      <c r="I14" s="2138"/>
      <c r="J14" s="2467" t="s">
        <v>1286</v>
      </c>
      <c r="K14" s="2468"/>
      <c r="L14" s="2468"/>
      <c r="M14" s="2468"/>
      <c r="N14" s="2468"/>
      <c r="O14" s="2468"/>
      <c r="P14" s="2468"/>
      <c r="Q14" s="2468"/>
      <c r="R14" s="2468"/>
      <c r="S14" s="2469"/>
    </row>
    <row r="15" spans="1:25" ht="18" customHeight="1" x14ac:dyDescent="0.25">
      <c r="A15" s="2357"/>
      <c r="B15" s="2475"/>
      <c r="C15" s="2476"/>
      <c r="D15" s="2476"/>
      <c r="E15" s="2476"/>
      <c r="F15" s="2477"/>
      <c r="G15" s="1128"/>
      <c r="H15" s="1129"/>
      <c r="I15" s="2138"/>
      <c r="J15" s="2141" t="s">
        <v>1287</v>
      </c>
      <c r="K15" s="2141"/>
      <c r="L15" s="2141"/>
      <c r="M15" s="2141"/>
      <c r="N15" s="2141"/>
      <c r="O15" s="2141"/>
      <c r="P15" s="2141"/>
      <c r="Q15" s="2141"/>
      <c r="R15" s="2141"/>
      <c r="S15" s="2142"/>
    </row>
    <row r="16" spans="1:25" ht="18" customHeight="1" x14ac:dyDescent="0.25">
      <c r="A16" s="137" t="s">
        <v>76</v>
      </c>
      <c r="B16" s="126"/>
      <c r="C16" s="126"/>
      <c r="G16" s="1185" t="s">
        <v>77</v>
      </c>
      <c r="H16" s="1185"/>
      <c r="I16" s="1185"/>
      <c r="J16" s="2150"/>
      <c r="K16" s="2150" t="s">
        <v>78</v>
      </c>
      <c r="L16" s="2150"/>
      <c r="M16" s="2150"/>
      <c r="N16" s="2150"/>
      <c r="O16" s="2150" t="s">
        <v>79</v>
      </c>
      <c r="P16" s="2150"/>
      <c r="Q16" s="2150"/>
      <c r="R16" s="2150"/>
      <c r="S16" s="2150"/>
    </row>
    <row r="17" spans="1:19" ht="18" customHeight="1" x14ac:dyDescent="0.25">
      <c r="A17" s="2382" t="s">
        <v>1288</v>
      </c>
      <c r="B17" s="2383"/>
      <c r="C17" s="2383"/>
      <c r="D17" s="2383"/>
      <c r="E17" s="2383"/>
      <c r="F17" s="2384"/>
      <c r="G17" s="2498">
        <v>5000000</v>
      </c>
      <c r="H17" s="2498"/>
      <c r="I17" s="2498"/>
      <c r="J17" s="2498"/>
      <c r="K17" s="2499"/>
      <c r="L17" s="2498"/>
      <c r="M17" s="2498"/>
      <c r="N17" s="2500"/>
      <c r="O17" s="2498">
        <v>5000000</v>
      </c>
      <c r="P17" s="2498"/>
      <c r="Q17" s="2498"/>
      <c r="R17" s="2498"/>
      <c r="S17" s="2500"/>
    </row>
    <row r="18" spans="1:19" ht="18" customHeight="1" x14ac:dyDescent="0.25">
      <c r="A18" s="2492" t="s">
        <v>1289</v>
      </c>
      <c r="B18" s="2492"/>
      <c r="C18" s="2492"/>
      <c r="D18" s="2492"/>
      <c r="E18" s="2492"/>
      <c r="F18" s="968"/>
      <c r="G18" s="2493">
        <v>800000</v>
      </c>
      <c r="H18" s="2493"/>
      <c r="I18" s="2493"/>
      <c r="J18" s="2493"/>
      <c r="K18" s="2493"/>
      <c r="L18" s="2493"/>
      <c r="M18" s="2493"/>
      <c r="N18" s="2494"/>
      <c r="O18" s="2493">
        <v>800000</v>
      </c>
      <c r="P18" s="2493"/>
      <c r="Q18" s="2493"/>
      <c r="R18" s="2493"/>
      <c r="S18" s="2493"/>
    </row>
    <row r="19" spans="1:19" ht="18" customHeight="1" x14ac:dyDescent="0.25">
      <c r="A19" s="2495" t="s">
        <v>1290</v>
      </c>
      <c r="B19" s="2495"/>
      <c r="C19" s="2495"/>
      <c r="D19" s="2495"/>
      <c r="E19" s="2495"/>
      <c r="F19" s="949"/>
      <c r="G19" s="2496">
        <v>200000</v>
      </c>
      <c r="H19" s="2496"/>
      <c r="I19" s="2496"/>
      <c r="J19" s="2497"/>
      <c r="K19" s="2496"/>
      <c r="L19" s="2496"/>
      <c r="M19" s="2496"/>
      <c r="N19" s="2497"/>
      <c r="O19" s="2496">
        <v>200000</v>
      </c>
      <c r="P19" s="2496"/>
      <c r="Q19" s="2496"/>
      <c r="R19" s="2496"/>
      <c r="S19" s="2496"/>
    </row>
    <row r="20" spans="1:19" ht="18" customHeight="1" thickBot="1" x14ac:dyDescent="0.3">
      <c r="A20" s="1198" t="s">
        <v>80</v>
      </c>
      <c r="B20" s="1198"/>
      <c r="C20" s="1198"/>
      <c r="D20" s="1198"/>
      <c r="E20" s="1198"/>
      <c r="F20" s="1198"/>
      <c r="G20" s="2502">
        <f>SUM(G17:G19)</f>
        <v>6000000</v>
      </c>
      <c r="H20" s="2502"/>
      <c r="I20" s="2502"/>
      <c r="J20" s="2502"/>
      <c r="K20" s="2503"/>
      <c r="L20" s="2503"/>
      <c r="M20" s="2503"/>
      <c r="N20" s="2503"/>
      <c r="O20" s="2504">
        <f>SUM(O17:O19)</f>
        <v>6000000</v>
      </c>
      <c r="P20" s="2503"/>
      <c r="Q20" s="2503"/>
      <c r="R20" s="2503"/>
      <c r="S20" s="2503"/>
    </row>
    <row r="21" spans="1:19" ht="18" customHeight="1" thickTop="1" x14ac:dyDescent="0.25">
      <c r="A21" s="124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54"/>
    </row>
    <row r="22" spans="1:19" ht="18" customHeight="1" x14ac:dyDescent="0.25">
      <c r="A22" s="1183" t="s">
        <v>81</v>
      </c>
      <c r="B22" s="1183"/>
      <c r="C22" s="1183" t="s">
        <v>82</v>
      </c>
      <c r="D22" s="1183"/>
      <c r="E22" s="1183" t="s">
        <v>83</v>
      </c>
      <c r="F22" s="1183"/>
      <c r="G22" s="1185" t="s">
        <v>81</v>
      </c>
      <c r="H22" s="1185"/>
      <c r="I22" s="1185"/>
      <c r="J22" s="1185"/>
      <c r="K22" s="1185" t="s">
        <v>82</v>
      </c>
      <c r="L22" s="1185"/>
      <c r="M22" s="1185"/>
      <c r="N22" s="1185"/>
      <c r="O22" s="1185" t="s">
        <v>83</v>
      </c>
      <c r="P22" s="1185"/>
      <c r="Q22" s="1185"/>
      <c r="R22" s="1185"/>
      <c r="S22" s="1185"/>
    </row>
    <row r="23" spans="1:19" ht="18" customHeight="1" x14ac:dyDescent="0.25">
      <c r="A23" s="1201" t="s">
        <v>84</v>
      </c>
      <c r="B23" s="1201"/>
      <c r="C23" s="2462" t="s">
        <v>1291</v>
      </c>
      <c r="D23" s="2471"/>
      <c r="E23" s="2135" t="s">
        <v>844</v>
      </c>
      <c r="F23" s="2137"/>
      <c r="G23" s="2501" t="s">
        <v>85</v>
      </c>
      <c r="H23" s="1201"/>
      <c r="I23" s="1201"/>
      <c r="J23" s="1201"/>
      <c r="K23" s="2505" t="s">
        <v>1292</v>
      </c>
      <c r="L23" s="2506"/>
      <c r="M23" s="2506"/>
      <c r="N23" s="2506"/>
      <c r="O23" s="2512" t="s">
        <v>1293</v>
      </c>
      <c r="P23" s="2513"/>
      <c r="Q23" s="2513"/>
      <c r="R23" s="2513"/>
      <c r="S23" s="2514"/>
    </row>
    <row r="24" spans="1:19" ht="18" customHeight="1" x14ac:dyDescent="0.25">
      <c r="A24" s="1202"/>
      <c r="B24" s="1202"/>
      <c r="C24" s="2515"/>
      <c r="D24" s="2516"/>
      <c r="E24" s="2472" t="s">
        <v>1294</v>
      </c>
      <c r="F24" s="2474"/>
      <c r="G24" s="1378"/>
      <c r="H24" s="1202"/>
      <c r="I24" s="1202"/>
      <c r="J24" s="1202"/>
      <c r="K24" s="2507" t="s">
        <v>1295</v>
      </c>
      <c r="L24" s="2508"/>
      <c r="M24" s="2508"/>
      <c r="N24" s="2509"/>
      <c r="O24" s="2519"/>
      <c r="P24" s="2520"/>
      <c r="Q24" s="2520"/>
      <c r="R24" s="2520"/>
      <c r="S24" s="2521"/>
    </row>
    <row r="25" spans="1:19" ht="18" customHeight="1" x14ac:dyDescent="0.25">
      <c r="A25" s="1203"/>
      <c r="B25" s="1203"/>
      <c r="C25" s="2517"/>
      <c r="D25" s="2518"/>
      <c r="E25" s="2517"/>
      <c r="F25" s="2525"/>
      <c r="G25" s="2086"/>
      <c r="H25" s="1203"/>
      <c r="I25" s="1203"/>
      <c r="J25" s="1203"/>
      <c r="K25" s="2510" t="s">
        <v>1296</v>
      </c>
      <c r="L25" s="2511"/>
      <c r="M25" s="2511"/>
      <c r="N25" s="2511"/>
      <c r="O25" s="2522"/>
      <c r="P25" s="2523"/>
      <c r="Q25" s="2523"/>
      <c r="R25" s="2523"/>
      <c r="S25" s="2524"/>
    </row>
    <row r="26" spans="1:19" ht="18" customHeight="1" x14ac:dyDescent="0.25">
      <c r="A26" s="199" t="s">
        <v>86</v>
      </c>
      <c r="B26" s="284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62"/>
    </row>
    <row r="27" spans="1:19" ht="18" customHeight="1" x14ac:dyDescent="0.25">
      <c r="A27" s="1183" t="s">
        <v>81</v>
      </c>
      <c r="B27" s="1183"/>
      <c r="C27" s="1185" t="s">
        <v>82</v>
      </c>
      <c r="D27" s="1185"/>
      <c r="E27" s="1185" t="s">
        <v>83</v>
      </c>
      <c r="F27" s="1185"/>
      <c r="G27" s="1185" t="s">
        <v>81</v>
      </c>
      <c r="H27" s="1185"/>
      <c r="I27" s="1185"/>
      <c r="J27" s="1185"/>
      <c r="K27" s="1185" t="s">
        <v>82</v>
      </c>
      <c r="L27" s="1185"/>
      <c r="M27" s="1185"/>
      <c r="N27" s="1185"/>
      <c r="O27" s="1185" t="s">
        <v>83</v>
      </c>
      <c r="P27" s="1185"/>
      <c r="Q27" s="1185"/>
      <c r="R27" s="1185"/>
      <c r="S27" s="1185"/>
    </row>
    <row r="28" spans="1:19" ht="18" customHeight="1" x14ac:dyDescent="0.25">
      <c r="A28" s="1220" t="s">
        <v>409</v>
      </c>
      <c r="B28" s="1232"/>
      <c r="C28" s="2135" t="s">
        <v>1297</v>
      </c>
      <c r="D28" s="2137"/>
      <c r="E28" s="2462" t="s">
        <v>1298</v>
      </c>
      <c r="F28" s="2471"/>
      <c r="G28" s="1223" t="s">
        <v>410</v>
      </c>
      <c r="H28" s="1223"/>
      <c r="I28" s="1223"/>
      <c r="J28" s="2088"/>
      <c r="K28" s="1001" t="s">
        <v>1299</v>
      </c>
      <c r="L28" s="2528"/>
      <c r="M28" s="2528"/>
      <c r="N28" s="2529"/>
      <c r="O28" s="2382" t="s">
        <v>1300</v>
      </c>
      <c r="P28" s="2383"/>
      <c r="Q28" s="2383"/>
      <c r="R28" s="2383"/>
      <c r="S28" s="2384"/>
    </row>
    <row r="29" spans="1:19" ht="18" customHeight="1" x14ac:dyDescent="0.25">
      <c r="A29" s="1222"/>
      <c r="B29" s="1233"/>
      <c r="C29" s="2532"/>
      <c r="D29" s="2533"/>
      <c r="E29" s="2515"/>
      <c r="F29" s="2537"/>
      <c r="G29" s="1224"/>
      <c r="H29" s="1224"/>
      <c r="I29" s="1224"/>
      <c r="J29" s="2526"/>
      <c r="K29" s="999" t="s">
        <v>1301</v>
      </c>
      <c r="L29" s="1000"/>
      <c r="M29" s="1000"/>
      <c r="N29" s="1000"/>
      <c r="O29" s="1002"/>
      <c r="P29" s="1003"/>
      <c r="Q29" s="1003"/>
      <c r="R29" s="1003"/>
      <c r="S29" s="1004"/>
    </row>
    <row r="30" spans="1:19" ht="18" customHeight="1" x14ac:dyDescent="0.25">
      <c r="A30" s="1225"/>
      <c r="B30" s="1234"/>
      <c r="C30" s="2534"/>
      <c r="D30" s="2535"/>
      <c r="E30" s="2517"/>
      <c r="F30" s="2525"/>
      <c r="G30" s="1226"/>
      <c r="H30" s="1226"/>
      <c r="I30" s="1226"/>
      <c r="J30" s="2527"/>
      <c r="K30" s="2530" t="s">
        <v>1302</v>
      </c>
      <c r="L30" s="2531"/>
      <c r="M30" s="2531"/>
      <c r="N30" s="2531"/>
      <c r="O30" s="947"/>
      <c r="P30" s="2536"/>
      <c r="Q30" s="2536"/>
      <c r="R30" s="2536"/>
      <c r="S30" s="948"/>
    </row>
    <row r="31" spans="1:19" ht="18" customHeight="1" x14ac:dyDescent="0.25">
      <c r="A31" s="2538" t="s">
        <v>90</v>
      </c>
      <c r="B31" s="2538"/>
      <c r="C31" s="133"/>
      <c r="E31" s="270"/>
      <c r="F31" s="270"/>
      <c r="G31" s="268"/>
      <c r="H31" s="268"/>
      <c r="I31" s="268"/>
      <c r="J31" s="268"/>
      <c r="K31" s="270"/>
      <c r="L31" s="270"/>
      <c r="M31" s="270"/>
      <c r="N31" s="270"/>
      <c r="O31" s="270"/>
      <c r="P31" s="270"/>
      <c r="Q31" s="270"/>
      <c r="R31" s="270"/>
      <c r="S31" s="162"/>
    </row>
    <row r="32" spans="1:19" ht="18" customHeight="1" x14ac:dyDescent="0.25">
      <c r="A32" s="1201" t="s">
        <v>411</v>
      </c>
      <c r="B32" s="1201"/>
      <c r="C32" s="2135" t="s">
        <v>1303</v>
      </c>
      <c r="D32" s="2137"/>
      <c r="E32" s="2088" t="s">
        <v>92</v>
      </c>
      <c r="F32" s="2088"/>
      <c r="G32" s="2462" t="s">
        <v>1304</v>
      </c>
      <c r="H32" s="2470"/>
      <c r="I32" s="2470"/>
      <c r="J32" s="2470"/>
      <c r="K32" s="2470"/>
      <c r="L32" s="2470"/>
      <c r="M32" s="2470"/>
      <c r="N32" s="2470"/>
      <c r="O32" s="2470"/>
      <c r="P32" s="2470"/>
      <c r="Q32" s="2470"/>
      <c r="R32" s="2470"/>
      <c r="S32" s="2471"/>
    </row>
    <row r="33" spans="1:21" ht="18" customHeight="1" x14ac:dyDescent="0.25">
      <c r="A33" s="1235"/>
      <c r="B33" s="1235"/>
      <c r="C33" s="2534"/>
      <c r="D33" s="2539"/>
      <c r="E33" s="2527"/>
      <c r="F33" s="2527"/>
      <c r="G33" s="2517"/>
      <c r="H33" s="2518"/>
      <c r="I33" s="2518"/>
      <c r="J33" s="2518"/>
      <c r="K33" s="2518"/>
      <c r="L33" s="2518"/>
      <c r="M33" s="2518"/>
      <c r="N33" s="2518"/>
      <c r="O33" s="2518"/>
      <c r="P33" s="2518"/>
      <c r="Q33" s="2518"/>
      <c r="R33" s="2518"/>
      <c r="S33" s="2525"/>
    </row>
    <row r="34" spans="1:21" ht="18" customHeight="1" x14ac:dyDescent="0.25">
      <c r="A34" s="1245" t="s">
        <v>93</v>
      </c>
      <c r="B34" s="1245"/>
      <c r="C34" s="156"/>
      <c r="S34" s="264"/>
    </row>
    <row r="35" spans="1:21" ht="18" customHeight="1" x14ac:dyDescent="0.25">
      <c r="A35" s="1147" t="s">
        <v>417</v>
      </c>
      <c r="B35" s="1147"/>
      <c r="C35" s="1147"/>
      <c r="D35" s="1239" t="s">
        <v>95</v>
      </c>
      <c r="E35" s="1239" t="s">
        <v>96</v>
      </c>
      <c r="F35" s="1147" t="s">
        <v>97</v>
      </c>
      <c r="G35" s="1184" t="s">
        <v>98</v>
      </c>
      <c r="H35" s="1184"/>
      <c r="I35" s="1184"/>
      <c r="J35" s="1184"/>
      <c r="K35" s="1184"/>
      <c r="L35" s="1184"/>
      <c r="M35" s="1184"/>
      <c r="N35" s="1184"/>
      <c r="O35" s="1184"/>
      <c r="P35" s="1184"/>
      <c r="Q35" s="1184"/>
      <c r="R35" s="1184"/>
      <c r="S35" s="1147"/>
    </row>
    <row r="36" spans="1:21" ht="18" customHeight="1" x14ac:dyDescent="0.25">
      <c r="A36" s="1185"/>
      <c r="B36" s="1185"/>
      <c r="C36" s="1185"/>
      <c r="D36" s="2436"/>
      <c r="E36" s="2436"/>
      <c r="F36" s="1185"/>
      <c r="G36" s="269" t="s">
        <v>99</v>
      </c>
      <c r="H36" s="269" t="s">
        <v>100</v>
      </c>
      <c r="I36" s="269" t="s">
        <v>101</v>
      </c>
      <c r="J36" s="269" t="s">
        <v>102</v>
      </c>
      <c r="K36" s="269" t="s">
        <v>103</v>
      </c>
      <c r="L36" s="269" t="s">
        <v>104</v>
      </c>
      <c r="M36" s="269" t="s">
        <v>105</v>
      </c>
      <c r="N36" s="269" t="s">
        <v>106</v>
      </c>
      <c r="O36" s="269" t="s">
        <v>107</v>
      </c>
      <c r="P36" s="269" t="s">
        <v>108</v>
      </c>
      <c r="Q36" s="269" t="s">
        <v>109</v>
      </c>
      <c r="R36" s="269" t="s">
        <v>110</v>
      </c>
      <c r="S36" s="269" t="s">
        <v>111</v>
      </c>
    </row>
    <row r="37" spans="1:21" s="251" customFormat="1" ht="18" customHeight="1" x14ac:dyDescent="0.25">
      <c r="A37" s="2113" t="s">
        <v>1305</v>
      </c>
      <c r="B37" s="2113"/>
      <c r="C37" s="2113"/>
      <c r="D37" s="254" t="s">
        <v>1306</v>
      </c>
      <c r="E37" s="693" t="s">
        <v>1307</v>
      </c>
      <c r="F37" s="662">
        <v>0.1</v>
      </c>
      <c r="G37" s="662">
        <v>0.5</v>
      </c>
      <c r="H37" s="662">
        <v>0.5</v>
      </c>
      <c r="I37" s="662"/>
      <c r="J37" s="662"/>
      <c r="K37" s="662"/>
      <c r="L37" s="662"/>
      <c r="M37" s="662"/>
      <c r="N37" s="662"/>
      <c r="O37" s="662"/>
      <c r="P37" s="662"/>
      <c r="Q37" s="662"/>
      <c r="R37" s="662"/>
      <c r="S37" s="182">
        <f>SUM(G37:R37)</f>
        <v>1</v>
      </c>
    </row>
    <row r="38" spans="1:21" s="251" customFormat="1" ht="18" customHeight="1" x14ac:dyDescent="0.25">
      <c r="A38" s="1848"/>
      <c r="B38" s="2541"/>
      <c r="C38" s="1849"/>
      <c r="D38" s="166"/>
      <c r="E38" s="389" t="s">
        <v>1308</v>
      </c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294"/>
    </row>
    <row r="39" spans="1:21" s="251" customFormat="1" ht="18" customHeight="1" x14ac:dyDescent="0.25">
      <c r="A39" s="2542"/>
      <c r="B39" s="2543"/>
      <c r="C39" s="2544"/>
      <c r="D39" s="731"/>
      <c r="E39" s="703" t="s">
        <v>1309</v>
      </c>
      <c r="F39" s="713"/>
      <c r="G39" s="713"/>
      <c r="H39" s="713"/>
      <c r="I39" s="713"/>
      <c r="J39" s="713"/>
      <c r="K39" s="713"/>
      <c r="L39" s="713"/>
      <c r="M39" s="713"/>
      <c r="N39" s="713"/>
      <c r="O39" s="713"/>
      <c r="P39" s="713"/>
      <c r="Q39" s="713"/>
      <c r="R39" s="713"/>
      <c r="S39" s="714"/>
    </row>
    <row r="40" spans="1:21" s="251" customFormat="1" ht="18" customHeight="1" x14ac:dyDescent="0.25">
      <c r="A40" s="2540" t="s">
        <v>1310</v>
      </c>
      <c r="B40" s="2540"/>
      <c r="C40" s="2540"/>
      <c r="D40" s="732" t="s">
        <v>1311</v>
      </c>
      <c r="E40" s="734" t="s">
        <v>1312</v>
      </c>
      <c r="F40" s="715">
        <v>0.5</v>
      </c>
      <c r="G40" s="716"/>
      <c r="H40" s="715">
        <v>0.15</v>
      </c>
      <c r="I40" s="715">
        <v>0.2</v>
      </c>
      <c r="J40" s="715">
        <v>0.2</v>
      </c>
      <c r="K40" s="715">
        <v>0.15</v>
      </c>
      <c r="L40" s="715">
        <v>0.15</v>
      </c>
      <c r="M40" s="715">
        <v>0.15</v>
      </c>
      <c r="N40" s="715"/>
      <c r="O40" s="715"/>
      <c r="P40" s="715"/>
      <c r="Q40" s="715"/>
      <c r="R40" s="715"/>
      <c r="S40" s="717">
        <f t="shared" ref="S40:S42" si="0">SUM(G40:R40)</f>
        <v>1</v>
      </c>
      <c r="U40" s="293"/>
    </row>
    <row r="41" spans="1:21" s="251" customFormat="1" ht="18" customHeight="1" x14ac:dyDescent="0.25">
      <c r="A41" s="2545" t="s">
        <v>1313</v>
      </c>
      <c r="B41" s="2546"/>
      <c r="C41" s="2547"/>
      <c r="D41" s="733" t="s">
        <v>1314</v>
      </c>
      <c r="E41" s="703" t="s">
        <v>1309</v>
      </c>
      <c r="F41" s="713"/>
      <c r="G41" s="713"/>
      <c r="H41" s="713"/>
      <c r="I41" s="713"/>
      <c r="J41" s="713"/>
      <c r="K41" s="713"/>
      <c r="L41" s="713"/>
      <c r="M41" s="713"/>
      <c r="N41" s="713"/>
      <c r="O41" s="713"/>
      <c r="P41" s="713"/>
      <c r="Q41" s="713"/>
      <c r="R41" s="713"/>
      <c r="S41" s="714"/>
      <c r="U41" s="293"/>
    </row>
    <row r="42" spans="1:21" s="251" customFormat="1" ht="18" customHeight="1" x14ac:dyDescent="0.25">
      <c r="A42" s="968" t="s">
        <v>1315</v>
      </c>
      <c r="B42" s="968"/>
      <c r="C42" s="968"/>
      <c r="D42" s="353" t="s">
        <v>1316</v>
      </c>
      <c r="E42" s="353" t="s">
        <v>1317</v>
      </c>
      <c r="F42" s="354">
        <v>0.3</v>
      </c>
      <c r="G42" s="354"/>
      <c r="H42" s="354"/>
      <c r="I42" s="354"/>
      <c r="J42" s="354"/>
      <c r="K42" s="354"/>
      <c r="L42" s="354"/>
      <c r="M42" s="354"/>
      <c r="N42" s="354">
        <v>0.3</v>
      </c>
      <c r="O42" s="354">
        <v>0.4</v>
      </c>
      <c r="P42" s="354">
        <v>0.3</v>
      </c>
      <c r="Q42" s="354"/>
      <c r="R42" s="354"/>
      <c r="S42" s="465">
        <f t="shared" si="0"/>
        <v>1</v>
      </c>
    </row>
    <row r="43" spans="1:21" s="251" customFormat="1" ht="18" customHeight="1" x14ac:dyDescent="0.25">
      <c r="A43" s="968" t="s">
        <v>1318</v>
      </c>
      <c r="B43" s="991"/>
      <c r="C43" s="969"/>
      <c r="D43" s="353" t="s">
        <v>1319</v>
      </c>
      <c r="E43" s="353" t="s">
        <v>1317</v>
      </c>
      <c r="F43" s="354">
        <v>0.05</v>
      </c>
      <c r="G43" s="354"/>
      <c r="H43" s="354"/>
      <c r="I43" s="354"/>
      <c r="J43" s="354"/>
      <c r="K43" s="354"/>
      <c r="L43" s="354"/>
      <c r="M43" s="354"/>
      <c r="N43" s="354"/>
      <c r="O43" s="354"/>
      <c r="P43" s="354">
        <v>0.5</v>
      </c>
      <c r="Q43" s="354">
        <v>0.5</v>
      </c>
      <c r="R43" s="354"/>
      <c r="S43" s="465">
        <f>SUM(G43:R43)</f>
        <v>1</v>
      </c>
    </row>
    <row r="44" spans="1:21" s="251" customFormat="1" ht="18" customHeight="1" x14ac:dyDescent="0.25">
      <c r="A44" s="949" t="s">
        <v>1320</v>
      </c>
      <c r="B44" s="949"/>
      <c r="C44" s="949"/>
      <c r="D44" s="702" t="s">
        <v>510</v>
      </c>
      <c r="E44" s="702" t="s">
        <v>1317</v>
      </c>
      <c r="F44" s="718">
        <v>0.05</v>
      </c>
      <c r="G44" s="718"/>
      <c r="H44" s="718"/>
      <c r="I44" s="718"/>
      <c r="J44" s="718"/>
      <c r="K44" s="718"/>
      <c r="L44" s="718"/>
      <c r="M44" s="718"/>
      <c r="N44" s="718"/>
      <c r="O44" s="718"/>
      <c r="P44" s="718"/>
      <c r="Q44" s="718">
        <v>1</v>
      </c>
      <c r="R44" s="718"/>
      <c r="S44" s="719">
        <f>SUM(G44:R44)</f>
        <v>1</v>
      </c>
    </row>
    <row r="45" spans="1:21" ht="18" customHeight="1" x14ac:dyDescent="0.25">
      <c r="A45" s="1147" t="s">
        <v>111</v>
      </c>
      <c r="B45" s="1147"/>
      <c r="C45" s="1147"/>
      <c r="D45" s="289"/>
      <c r="E45" s="289"/>
      <c r="F45" s="290">
        <f>SUM(F37:F44)</f>
        <v>1</v>
      </c>
      <c r="G45" s="290">
        <f>(G37*$F$37)+(G41*$F$40)+(G42*$F$42)+(G43*$F$43)+(G44*$F$44)</f>
        <v>0.05</v>
      </c>
      <c r="H45" s="290">
        <f t="shared" ref="H45:Q45" si="1">(H37*$F$37)+(H40*$F$40)+(H42*$F$42)+(H43*$F$43)+(H44*$F$44)</f>
        <v>0.125</v>
      </c>
      <c r="I45" s="290">
        <f t="shared" si="1"/>
        <v>0.1</v>
      </c>
      <c r="J45" s="290">
        <f t="shared" si="1"/>
        <v>0.1</v>
      </c>
      <c r="K45" s="290">
        <f t="shared" si="1"/>
        <v>7.4999999999999997E-2</v>
      </c>
      <c r="L45" s="290">
        <f t="shared" si="1"/>
        <v>7.4999999999999997E-2</v>
      </c>
      <c r="M45" s="290">
        <f t="shared" si="1"/>
        <v>7.4999999999999997E-2</v>
      </c>
      <c r="N45" s="290">
        <f t="shared" si="1"/>
        <v>0.09</v>
      </c>
      <c r="O45" s="290">
        <f t="shared" si="1"/>
        <v>0.12</v>
      </c>
      <c r="P45" s="290">
        <f t="shared" si="1"/>
        <v>0.11499999999999999</v>
      </c>
      <c r="Q45" s="290">
        <f t="shared" si="1"/>
        <v>7.5000000000000011E-2</v>
      </c>
      <c r="R45" s="290"/>
      <c r="S45" s="290">
        <f>SUM(G45:R45)</f>
        <v>1</v>
      </c>
    </row>
    <row r="46" spans="1:21" ht="18" customHeight="1" x14ac:dyDescent="0.25">
      <c r="A46" s="1147" t="s">
        <v>118</v>
      </c>
      <c r="B46" s="1147"/>
      <c r="C46" s="1147"/>
      <c r="D46" s="289"/>
      <c r="E46" s="289"/>
      <c r="F46" s="290">
        <f>SUM(F37:F44)</f>
        <v>1</v>
      </c>
      <c r="G46" s="290">
        <f>G45</f>
        <v>0.05</v>
      </c>
      <c r="H46" s="290">
        <f>G46+H45</f>
        <v>0.17499999999999999</v>
      </c>
      <c r="I46" s="290">
        <f>H46+I45</f>
        <v>0.27500000000000002</v>
      </c>
      <c r="J46" s="290">
        <f>I46+J45</f>
        <v>0.375</v>
      </c>
      <c r="K46" s="290">
        <f>J46+K45</f>
        <v>0.45</v>
      </c>
      <c r="L46" s="290">
        <f t="shared" ref="L46:Q46" si="2">K46+L45</f>
        <v>0.52500000000000002</v>
      </c>
      <c r="M46" s="290">
        <f t="shared" si="2"/>
        <v>0.6</v>
      </c>
      <c r="N46" s="290">
        <f t="shared" si="2"/>
        <v>0.69</v>
      </c>
      <c r="O46" s="290">
        <f t="shared" si="2"/>
        <v>0.80999999999999994</v>
      </c>
      <c r="P46" s="290">
        <f t="shared" si="2"/>
        <v>0.92499999999999993</v>
      </c>
      <c r="Q46" s="290">
        <f t="shared" si="2"/>
        <v>1</v>
      </c>
      <c r="R46" s="290"/>
      <c r="S46" s="290"/>
    </row>
    <row r="47" spans="1:21" ht="18" customHeight="1" x14ac:dyDescent="0.25">
      <c r="A47" s="1187"/>
      <c r="B47" s="1190"/>
      <c r="C47" s="1190"/>
      <c r="S47" s="162"/>
    </row>
    <row r="48" spans="1:21" ht="18" customHeight="1" x14ac:dyDescent="0.25">
      <c r="A48" s="2197" t="s">
        <v>120</v>
      </c>
      <c r="B48" s="1273"/>
      <c r="S48" s="162"/>
    </row>
    <row r="49" spans="1:19" s="251" customFormat="1" ht="18" customHeight="1" x14ac:dyDescent="0.25">
      <c r="A49" s="2554" t="s">
        <v>121</v>
      </c>
      <c r="B49" s="2555"/>
      <c r="C49" s="302" t="s">
        <v>1180</v>
      </c>
      <c r="D49" s="2281" t="s">
        <v>123</v>
      </c>
      <c r="E49" s="2556"/>
      <c r="F49" s="2281" t="s">
        <v>124</v>
      </c>
      <c r="G49" s="2556"/>
      <c r="H49" s="2281" t="s">
        <v>125</v>
      </c>
      <c r="I49" s="2557"/>
      <c r="J49" s="2557"/>
      <c r="K49" s="2557"/>
      <c r="L49" s="2557"/>
      <c r="M49" s="2557"/>
      <c r="N49" s="2557"/>
      <c r="O49" s="2557"/>
      <c r="P49" s="2557"/>
      <c r="Q49" s="2557"/>
      <c r="R49" s="2557"/>
      <c r="S49" s="2556"/>
    </row>
    <row r="50" spans="1:19" ht="18" customHeight="1" x14ac:dyDescent="0.25">
      <c r="A50" s="2462" t="s">
        <v>1321</v>
      </c>
      <c r="B50" s="2471"/>
      <c r="C50" s="841" t="s">
        <v>1322</v>
      </c>
      <c r="D50" s="2548"/>
      <c r="E50" s="2549"/>
      <c r="F50" s="2548"/>
      <c r="G50" s="2549"/>
      <c r="H50" s="2548"/>
      <c r="I50" s="2550"/>
      <c r="J50" s="2550"/>
      <c r="K50" s="2550"/>
      <c r="L50" s="2550"/>
      <c r="M50" s="2550"/>
      <c r="N50" s="2550"/>
      <c r="O50" s="2550"/>
      <c r="P50" s="2550"/>
      <c r="Q50" s="2550"/>
      <c r="R50" s="2550"/>
      <c r="S50" s="2549"/>
    </row>
    <row r="51" spans="1:19" ht="18" customHeight="1" x14ac:dyDescent="0.25">
      <c r="A51" s="2515"/>
      <c r="B51" s="2516"/>
      <c r="C51" s="468" t="s">
        <v>1323</v>
      </c>
      <c r="D51" s="2551"/>
      <c r="E51" s="2552"/>
      <c r="F51" s="2551"/>
      <c r="G51" s="2552"/>
      <c r="H51" s="2551"/>
      <c r="I51" s="2553"/>
      <c r="J51" s="2553"/>
      <c r="K51" s="2553"/>
      <c r="L51" s="2553"/>
      <c r="M51" s="2553"/>
      <c r="N51" s="2553"/>
      <c r="O51" s="2553"/>
      <c r="P51" s="2553"/>
      <c r="Q51" s="2553"/>
      <c r="R51" s="2553"/>
      <c r="S51" s="2552"/>
    </row>
    <row r="52" spans="1:19" ht="18" customHeight="1" x14ac:dyDescent="0.25">
      <c r="A52" s="2472" t="s">
        <v>1324</v>
      </c>
      <c r="B52" s="2474"/>
      <c r="C52" s="468" t="s">
        <v>1325</v>
      </c>
      <c r="D52" s="2551"/>
      <c r="E52" s="2552"/>
      <c r="F52" s="2551"/>
      <c r="G52" s="2552"/>
      <c r="H52" s="2551"/>
      <c r="I52" s="2553"/>
      <c r="J52" s="2553"/>
      <c r="K52" s="2553"/>
      <c r="L52" s="2553"/>
      <c r="M52" s="2553"/>
      <c r="N52" s="2553"/>
      <c r="O52" s="2553"/>
      <c r="P52" s="2553"/>
      <c r="Q52" s="2553"/>
      <c r="R52" s="2553"/>
      <c r="S52" s="2552"/>
    </row>
    <row r="53" spans="1:19" ht="18" customHeight="1" x14ac:dyDescent="0.25">
      <c r="A53" s="347" t="s">
        <v>1326</v>
      </c>
      <c r="B53" s="441"/>
      <c r="C53" s="468" t="s">
        <v>1327</v>
      </c>
      <c r="D53" s="2551"/>
      <c r="E53" s="2552"/>
      <c r="F53" s="2551"/>
      <c r="G53" s="2552"/>
      <c r="H53" s="2551"/>
      <c r="I53" s="2553"/>
      <c r="J53" s="2553"/>
      <c r="K53" s="2553"/>
      <c r="L53" s="2553"/>
      <c r="M53" s="2553"/>
      <c r="N53" s="2553"/>
      <c r="O53" s="2553"/>
      <c r="P53" s="2553"/>
      <c r="Q53" s="2553"/>
      <c r="R53" s="2553"/>
      <c r="S53" s="2552"/>
    </row>
    <row r="54" spans="1:19" ht="18" customHeight="1" x14ac:dyDescent="0.25">
      <c r="A54" s="2515"/>
      <c r="B54" s="2537"/>
      <c r="C54" s="468"/>
      <c r="D54" s="2551"/>
      <c r="E54" s="2552"/>
      <c r="F54" s="2551"/>
      <c r="G54" s="2552"/>
      <c r="H54" s="2551"/>
      <c r="I54" s="2553"/>
      <c r="J54" s="2553"/>
      <c r="K54" s="2553"/>
      <c r="L54" s="2553"/>
      <c r="M54" s="2553"/>
      <c r="N54" s="2553"/>
      <c r="O54" s="2553"/>
      <c r="P54" s="2553"/>
      <c r="Q54" s="2553"/>
      <c r="R54" s="2553"/>
      <c r="S54" s="2552"/>
    </row>
    <row r="55" spans="1:19" ht="18" customHeight="1" x14ac:dyDescent="0.25">
      <c r="A55" s="2517"/>
      <c r="B55" s="2525"/>
      <c r="C55" s="842"/>
      <c r="D55" s="2558"/>
      <c r="E55" s="2559"/>
      <c r="F55" s="2558"/>
      <c r="G55" s="2559"/>
      <c r="H55" s="2558"/>
      <c r="I55" s="2560"/>
      <c r="J55" s="2560"/>
      <c r="K55" s="2560"/>
      <c r="L55" s="2560"/>
      <c r="M55" s="2560"/>
      <c r="N55" s="2560"/>
      <c r="O55" s="2560"/>
      <c r="P55" s="2560"/>
      <c r="Q55" s="2560"/>
      <c r="R55" s="2560"/>
      <c r="S55" s="2559"/>
    </row>
    <row r="56" spans="1:19" ht="18" customHeight="1" x14ac:dyDescent="0.25">
      <c r="A56" s="1190"/>
      <c r="B56" s="1190"/>
      <c r="C56" s="1190"/>
    </row>
    <row r="57" spans="1:19" ht="18" customHeight="1" x14ac:dyDescent="0.25">
      <c r="A57" s="1190"/>
      <c r="B57" s="1190"/>
      <c r="C57" s="1190"/>
    </row>
    <row r="58" spans="1:19" ht="18" customHeight="1" x14ac:dyDescent="0.25">
      <c r="A58" s="1190"/>
      <c r="B58" s="1190"/>
      <c r="C58" s="1190"/>
    </row>
    <row r="59" spans="1:19" ht="18" customHeight="1" x14ac:dyDescent="0.25">
      <c r="A59" s="1190"/>
      <c r="B59" s="1190"/>
      <c r="C59" s="1190"/>
    </row>
    <row r="60" spans="1:19" ht="18" customHeight="1" x14ac:dyDescent="0.25">
      <c r="A60" s="1190"/>
      <c r="B60" s="1190"/>
      <c r="C60" s="1190"/>
    </row>
    <row r="61" spans="1:19" ht="18" customHeight="1" x14ac:dyDescent="0.25">
      <c r="A61" s="1190"/>
      <c r="B61" s="1190"/>
      <c r="C61" s="1190"/>
    </row>
    <row r="62" spans="1:19" ht="18" customHeight="1" x14ac:dyDescent="0.25">
      <c r="A62" s="1190"/>
      <c r="B62" s="1190"/>
      <c r="C62" s="1190"/>
    </row>
    <row r="63" spans="1:19" ht="18" customHeight="1" x14ac:dyDescent="0.25">
      <c r="A63" s="1190"/>
      <c r="B63" s="1190"/>
      <c r="C63" s="1190"/>
    </row>
    <row r="64" spans="1:19" ht="18" customHeight="1" x14ac:dyDescent="0.25">
      <c r="A64" s="1190"/>
      <c r="B64" s="1190"/>
      <c r="C64" s="1190"/>
    </row>
    <row r="65" spans="1:3" ht="18" customHeight="1" x14ac:dyDescent="0.25">
      <c r="A65" s="1190"/>
      <c r="B65" s="1190"/>
      <c r="C65" s="1190"/>
    </row>
  </sheetData>
  <mergeCells count="147">
    <mergeCell ref="A54:B54"/>
    <mergeCell ref="D54:E54"/>
    <mergeCell ref="F54:G54"/>
    <mergeCell ref="H54:S54"/>
    <mergeCell ref="A55:B55"/>
    <mergeCell ref="D55:E55"/>
    <mergeCell ref="F55:G55"/>
    <mergeCell ref="H55:S55"/>
    <mergeCell ref="A52:B52"/>
    <mergeCell ref="D52:E52"/>
    <mergeCell ref="F52:G52"/>
    <mergeCell ref="H52:S52"/>
    <mergeCell ref="D53:E53"/>
    <mergeCell ref="F53:G53"/>
    <mergeCell ref="H53:S53"/>
    <mergeCell ref="A62:C62"/>
    <mergeCell ref="A63:C63"/>
    <mergeCell ref="A64:C64"/>
    <mergeCell ref="A65:C65"/>
    <mergeCell ref="A56:C56"/>
    <mergeCell ref="A57:C57"/>
    <mergeCell ref="A58:C58"/>
    <mergeCell ref="A59:C59"/>
    <mergeCell ref="A60:C60"/>
    <mergeCell ref="A61:C61"/>
    <mergeCell ref="A50:B50"/>
    <mergeCell ref="D50:E50"/>
    <mergeCell ref="F50:G50"/>
    <mergeCell ref="H50:S50"/>
    <mergeCell ref="A51:B51"/>
    <mergeCell ref="D51:E51"/>
    <mergeCell ref="F51:G51"/>
    <mergeCell ref="H51:S51"/>
    <mergeCell ref="A47:C47"/>
    <mergeCell ref="A48:B48"/>
    <mergeCell ref="A49:B49"/>
    <mergeCell ref="D49:E49"/>
    <mergeCell ref="F49:G49"/>
    <mergeCell ref="H49:S49"/>
    <mergeCell ref="A40:C40"/>
    <mergeCell ref="A42:C42"/>
    <mergeCell ref="A44:C44"/>
    <mergeCell ref="A45:C45"/>
    <mergeCell ref="A46:C46"/>
    <mergeCell ref="A35:C36"/>
    <mergeCell ref="D35:D36"/>
    <mergeCell ref="E35:E36"/>
    <mergeCell ref="A38:C38"/>
    <mergeCell ref="A39:C39"/>
    <mergeCell ref="A41:C41"/>
    <mergeCell ref="A43:C43"/>
    <mergeCell ref="F35:F36"/>
    <mergeCell ref="G35:S35"/>
    <mergeCell ref="A31:B31"/>
    <mergeCell ref="A32:B33"/>
    <mergeCell ref="E32:F33"/>
    <mergeCell ref="A34:B34"/>
    <mergeCell ref="C32:D32"/>
    <mergeCell ref="G32:S32"/>
    <mergeCell ref="A37:C37"/>
    <mergeCell ref="C33:D33"/>
    <mergeCell ref="G33:S33"/>
    <mergeCell ref="A28:B30"/>
    <mergeCell ref="G28:J30"/>
    <mergeCell ref="A27:B27"/>
    <mergeCell ref="C27:D27"/>
    <mergeCell ref="E27:F27"/>
    <mergeCell ref="G27:J27"/>
    <mergeCell ref="K27:N27"/>
    <mergeCell ref="O27:S27"/>
    <mergeCell ref="E28:F28"/>
    <mergeCell ref="C28:D28"/>
    <mergeCell ref="K28:N28"/>
    <mergeCell ref="K29:N29"/>
    <mergeCell ref="O28:S28"/>
    <mergeCell ref="K30:N30"/>
    <mergeCell ref="C29:D29"/>
    <mergeCell ref="C30:D30"/>
    <mergeCell ref="O29:S29"/>
    <mergeCell ref="O30:S30"/>
    <mergeCell ref="E29:F29"/>
    <mergeCell ref="E30:F30"/>
    <mergeCell ref="A23:B25"/>
    <mergeCell ref="G23:J25"/>
    <mergeCell ref="A20:F20"/>
    <mergeCell ref="G20:J20"/>
    <mergeCell ref="K20:N20"/>
    <mergeCell ref="O20:S20"/>
    <mergeCell ref="A22:B22"/>
    <mergeCell ref="C22:D22"/>
    <mergeCell ref="E22:F22"/>
    <mergeCell ref="G22:J22"/>
    <mergeCell ref="K22:N22"/>
    <mergeCell ref="O22:S22"/>
    <mergeCell ref="C23:D23"/>
    <mergeCell ref="E23:F23"/>
    <mergeCell ref="E24:F24"/>
    <mergeCell ref="K23:N23"/>
    <mergeCell ref="K24:N24"/>
    <mergeCell ref="K25:N25"/>
    <mergeCell ref="O23:S23"/>
    <mergeCell ref="C24:D24"/>
    <mergeCell ref="C25:D25"/>
    <mergeCell ref="O24:S24"/>
    <mergeCell ref="O25:S25"/>
    <mergeCell ref="E25:F25"/>
    <mergeCell ref="A18:F18"/>
    <mergeCell ref="G18:J18"/>
    <mergeCell ref="K18:N18"/>
    <mergeCell ref="O18:S18"/>
    <mergeCell ref="A19:F19"/>
    <mergeCell ref="G19:J19"/>
    <mergeCell ref="K19:N19"/>
    <mergeCell ref="O19:S19"/>
    <mergeCell ref="G16:J16"/>
    <mergeCell ref="K16:N16"/>
    <mergeCell ref="O16:S16"/>
    <mergeCell ref="A17:F17"/>
    <mergeCell ref="G17:J17"/>
    <mergeCell ref="K17:N17"/>
    <mergeCell ref="O17:S17"/>
    <mergeCell ref="B5:S5"/>
    <mergeCell ref="B6:S6"/>
    <mergeCell ref="A7:A9"/>
    <mergeCell ref="C9:S9"/>
    <mergeCell ref="B1:S1"/>
    <mergeCell ref="B2:S2"/>
    <mergeCell ref="B3:E3"/>
    <mergeCell ref="F3:G3"/>
    <mergeCell ref="H3:S3"/>
    <mergeCell ref="B4:E4"/>
    <mergeCell ref="F4:G4"/>
    <mergeCell ref="H4:S4"/>
    <mergeCell ref="B8:S8"/>
    <mergeCell ref="B7:S7"/>
    <mergeCell ref="C10:S10"/>
    <mergeCell ref="A11:A12"/>
    <mergeCell ref="B11:S11"/>
    <mergeCell ref="B12:S12"/>
    <mergeCell ref="A13:A15"/>
    <mergeCell ref="G13:I15"/>
    <mergeCell ref="J13:S13"/>
    <mergeCell ref="J14:S14"/>
    <mergeCell ref="J15:S15"/>
    <mergeCell ref="B13:F13"/>
    <mergeCell ref="B14:F14"/>
    <mergeCell ref="B15:F15"/>
  </mergeCells>
  <dataValidations count="3">
    <dataValidation type="list" allowBlank="1" showInputMessage="1" showErrorMessage="1" sqref="H4">
      <formula1>INDIRECT($B$4)</formula1>
    </dataValidation>
    <dataValidation type="list" allowBlank="1" showInputMessage="1" showErrorMessage="1" sqref="C9 B7">
      <formula1>INDIRECT($B$6)</formula1>
    </dataValidation>
    <dataValidation type="list" allowBlank="1" showInputMessage="1" showErrorMessage="1" sqref="B4:B6">
      <formula1>#REF!</formula1>
    </dataValidation>
  </dataValidations>
  <printOptions horizontalCentered="1"/>
  <pageMargins left="0" right="0" top="0.74803149606299213" bottom="0.74803149606299213" header="0.31496062992125984" footer="0.31496062992125984"/>
  <pageSetup paperSize="9" scale="65" fitToHeight="0" orientation="portrait" horizontalDpi="1200" verticalDpi="1200" r:id="rId1"/>
  <headerFooter>
    <oddHeader>&amp;C&amp;"TH SarabunPSK,ธรรมดา"&amp;12แผนวิสาหกิจระยะ 5 ปี ปีบัญชี 2567-2571 (ทบทวนครั้งที่ 1) และแผนปฏิบัติการ ธ.ก.ส. ประจำปีบัญชี 2568</oddHeader>
    <oddFooter>&amp;L&amp;"TH SarabunPSK,ธรรมดา"&amp;12เอกสารใช้เฉพาะภายใน ธ.ก.ส. เท่านั้น&amp;C&amp;"TH SarabunPSK,ธรรมดา"&amp;12&amp;A</oddFooter>
  </headerFooter>
  <colBreaks count="1" manualBreakCount="1">
    <brk id="19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showGridLines="0" zoomScaleNormal="100" zoomScaleSheetLayoutView="110" workbookViewId="0">
      <selection activeCell="A60" sqref="A60:C60"/>
    </sheetView>
  </sheetViews>
  <sheetFormatPr defaultColWidth="8.59765625" defaultRowHeight="18" customHeight="1" x14ac:dyDescent="0.3"/>
  <cols>
    <col min="1" max="1" width="19.59765625" style="74" customWidth="1"/>
    <col min="2" max="2" width="3.09765625" style="74" customWidth="1"/>
    <col min="3" max="3" width="22.69921875" style="74" customWidth="1"/>
    <col min="4" max="4" width="20.09765625" style="74" customWidth="1"/>
    <col min="5" max="5" width="11.19921875" style="74" customWidth="1"/>
    <col min="6" max="6" width="7.59765625" style="74" customWidth="1"/>
    <col min="7" max="7" width="4.09765625" style="74" customWidth="1"/>
    <col min="8" max="8" width="4.19921875" style="74" customWidth="1"/>
    <col min="9" max="13" width="3.59765625" style="74" bestFit="1" customWidth="1"/>
    <col min="14" max="14" width="3.69921875" style="74" bestFit="1" customWidth="1"/>
    <col min="15" max="16" width="3.59765625" style="74" bestFit="1" customWidth="1"/>
    <col min="17" max="17" width="4.5" style="74" bestFit="1" customWidth="1"/>
    <col min="18" max="18" width="3.09765625" style="74" bestFit="1" customWidth="1"/>
    <col min="19" max="19" width="4.5" style="74" bestFit="1" customWidth="1"/>
    <col min="20" max="16384" width="8.59765625" style="74"/>
  </cols>
  <sheetData>
    <row r="1" spans="1:22" ht="18" customHeight="1" x14ac:dyDescent="0.35">
      <c r="A1" s="122" t="s">
        <v>351</v>
      </c>
      <c r="B1" s="2671" t="s">
        <v>1328</v>
      </c>
      <c r="C1" s="2671"/>
      <c r="D1" s="2671"/>
      <c r="E1" s="2671"/>
      <c r="F1" s="2671"/>
      <c r="G1" s="2671"/>
      <c r="H1" s="2671"/>
      <c r="I1" s="2671"/>
      <c r="J1" s="2671"/>
      <c r="K1" s="2671"/>
      <c r="L1" s="2671"/>
      <c r="M1" s="2671"/>
      <c r="N1" s="2671"/>
      <c r="O1" s="2671"/>
      <c r="P1" s="2671"/>
      <c r="Q1" s="2671"/>
      <c r="R1" s="2671"/>
      <c r="S1" s="2672"/>
    </row>
    <row r="2" spans="1:22" ht="18" customHeight="1" x14ac:dyDescent="0.3">
      <c r="A2" s="737" t="s">
        <v>61</v>
      </c>
      <c r="B2" s="2590" t="s">
        <v>130</v>
      </c>
      <c r="C2" s="2590"/>
      <c r="D2" s="2590"/>
      <c r="E2" s="2590"/>
      <c r="F2" s="2590"/>
      <c r="G2" s="2590"/>
      <c r="H2" s="2590"/>
      <c r="I2" s="2590"/>
      <c r="J2" s="2590"/>
      <c r="K2" s="2590"/>
      <c r="L2" s="2590"/>
      <c r="M2" s="2590"/>
      <c r="N2" s="2590"/>
      <c r="O2" s="2590"/>
      <c r="P2" s="2590"/>
      <c r="Q2" s="2590"/>
      <c r="R2" s="2590"/>
      <c r="S2" s="2670"/>
    </row>
    <row r="3" spans="1:22" ht="18" customHeight="1" x14ac:dyDescent="0.3">
      <c r="A3" s="738" t="s">
        <v>63</v>
      </c>
      <c r="B3" s="2590" t="s">
        <v>1329</v>
      </c>
      <c r="C3" s="2591"/>
      <c r="D3" s="2591"/>
      <c r="E3" s="2589"/>
      <c r="F3" s="2589" t="s">
        <v>65</v>
      </c>
      <c r="G3" s="2590"/>
      <c r="H3" s="2590" t="s">
        <v>1330</v>
      </c>
      <c r="I3" s="2591"/>
      <c r="J3" s="2591"/>
      <c r="K3" s="2591"/>
      <c r="L3" s="2591"/>
      <c r="M3" s="2591"/>
      <c r="N3" s="2591"/>
      <c r="O3" s="2591"/>
      <c r="P3" s="2591"/>
      <c r="Q3" s="2591"/>
      <c r="R3" s="2591"/>
      <c r="S3" s="2589"/>
    </row>
    <row r="4" spans="1:22" ht="18" customHeight="1" x14ac:dyDescent="0.3">
      <c r="A4" s="265" t="s">
        <v>356</v>
      </c>
      <c r="B4" s="973" t="s">
        <v>66</v>
      </c>
      <c r="C4" s="973"/>
      <c r="D4" s="973"/>
      <c r="E4" s="973"/>
      <c r="F4" s="2128" t="s">
        <v>67</v>
      </c>
      <c r="G4" s="2129"/>
      <c r="H4" s="2592" t="s">
        <v>68</v>
      </c>
      <c r="I4" s="2592"/>
      <c r="J4" s="2592"/>
      <c r="K4" s="2592"/>
      <c r="L4" s="2592"/>
      <c r="M4" s="2592"/>
      <c r="N4" s="2592"/>
      <c r="O4" s="2592"/>
      <c r="P4" s="2592"/>
      <c r="Q4" s="2592"/>
      <c r="R4" s="2592"/>
      <c r="S4" s="2593"/>
    </row>
    <row r="5" spans="1:22" ht="18" customHeight="1" x14ac:dyDescent="0.3">
      <c r="A5" s="739" t="s">
        <v>69</v>
      </c>
      <c r="B5" s="973" t="s">
        <v>1278</v>
      </c>
      <c r="C5" s="979"/>
      <c r="D5" s="979"/>
      <c r="E5" s="979"/>
      <c r="F5" s="979"/>
      <c r="G5" s="979"/>
      <c r="H5" s="979"/>
      <c r="I5" s="979"/>
      <c r="J5" s="979"/>
      <c r="K5" s="979"/>
      <c r="L5" s="979"/>
      <c r="M5" s="979"/>
      <c r="N5" s="979"/>
      <c r="O5" s="979"/>
      <c r="P5" s="979"/>
      <c r="Q5" s="979"/>
      <c r="R5" s="979"/>
      <c r="S5" s="2478"/>
    </row>
    <row r="6" spans="1:22" ht="18" customHeight="1" x14ac:dyDescent="0.3">
      <c r="A6" s="739" t="s">
        <v>70</v>
      </c>
      <c r="B6" s="973" t="s">
        <v>1279</v>
      </c>
      <c r="C6" s="2479"/>
      <c r="D6" s="2479"/>
      <c r="E6" s="2479"/>
      <c r="F6" s="2479"/>
      <c r="G6" s="2479"/>
      <c r="H6" s="2479"/>
      <c r="I6" s="2479"/>
      <c r="J6" s="2479"/>
      <c r="K6" s="2479"/>
      <c r="L6" s="2479"/>
      <c r="M6" s="2479"/>
      <c r="N6" s="2479"/>
      <c r="O6" s="2479"/>
      <c r="P6" s="2479"/>
      <c r="Q6" s="2479"/>
      <c r="R6" s="2479"/>
      <c r="S6" s="2480"/>
    </row>
    <row r="7" spans="1:22" ht="18" customHeight="1" x14ac:dyDescent="0.3">
      <c r="A7" s="2604" t="s">
        <v>71</v>
      </c>
      <c r="B7" s="2610" t="s">
        <v>1280</v>
      </c>
      <c r="C7" s="2611"/>
      <c r="D7" s="2611"/>
      <c r="E7" s="2611"/>
      <c r="F7" s="2611"/>
      <c r="G7" s="2611"/>
      <c r="H7" s="2611"/>
      <c r="I7" s="2611"/>
      <c r="J7" s="2611"/>
      <c r="K7" s="2611"/>
      <c r="L7" s="2611"/>
      <c r="M7" s="2611"/>
      <c r="N7" s="2611"/>
      <c r="O7" s="2611"/>
      <c r="P7" s="2611"/>
      <c r="Q7" s="2611"/>
      <c r="R7" s="2611"/>
      <c r="S7" s="2612"/>
    </row>
    <row r="8" spans="1:22" ht="18" customHeight="1" x14ac:dyDescent="0.3">
      <c r="A8" s="1109"/>
      <c r="B8" s="470"/>
      <c r="C8" s="2468"/>
      <c r="D8" s="2468"/>
      <c r="E8" s="2468"/>
      <c r="F8" s="2468"/>
      <c r="G8" s="2468"/>
      <c r="H8" s="2468"/>
      <c r="I8" s="2468"/>
      <c r="J8" s="2468"/>
      <c r="K8" s="2468"/>
      <c r="L8" s="2468"/>
      <c r="M8" s="2468"/>
      <c r="N8" s="2468"/>
      <c r="O8" s="2468"/>
      <c r="P8" s="2468"/>
      <c r="Q8" s="2468"/>
      <c r="R8" s="2468"/>
      <c r="S8" s="2469"/>
    </row>
    <row r="9" spans="1:22" ht="18" customHeight="1" x14ac:dyDescent="0.3">
      <c r="A9" s="2080"/>
      <c r="B9" s="471"/>
      <c r="C9" s="2584"/>
      <c r="D9" s="2584"/>
      <c r="E9" s="2584"/>
      <c r="F9" s="2584"/>
      <c r="G9" s="2584"/>
      <c r="H9" s="2584"/>
      <c r="I9" s="2584"/>
      <c r="J9" s="2584"/>
      <c r="K9" s="2584"/>
      <c r="L9" s="2584"/>
      <c r="M9" s="2584"/>
      <c r="N9" s="2584"/>
      <c r="O9" s="2584"/>
      <c r="P9" s="2584"/>
      <c r="Q9" s="2584"/>
      <c r="R9" s="2584"/>
      <c r="S9" s="2585"/>
    </row>
    <row r="10" spans="1:22" ht="18" customHeight="1" x14ac:dyDescent="0.35">
      <c r="A10" s="127" t="s">
        <v>72</v>
      </c>
      <c r="B10" s="75"/>
      <c r="C10" s="1373"/>
      <c r="D10" s="1373"/>
      <c r="E10" s="1373"/>
      <c r="F10" s="1373"/>
      <c r="G10" s="1373"/>
      <c r="H10" s="1373"/>
      <c r="I10" s="1373"/>
      <c r="J10" s="1373"/>
      <c r="K10" s="1373"/>
      <c r="L10" s="1373"/>
      <c r="M10" s="1373"/>
      <c r="N10" s="1373"/>
      <c r="O10" s="1373"/>
      <c r="P10" s="1373"/>
      <c r="Q10" s="1373"/>
      <c r="R10" s="1373"/>
      <c r="S10" s="1374"/>
    </row>
    <row r="11" spans="1:22" ht="18" customHeight="1" x14ac:dyDescent="0.3">
      <c r="A11" s="1377" t="s">
        <v>73</v>
      </c>
      <c r="B11" s="1122" t="s">
        <v>1331</v>
      </c>
      <c r="C11" s="1122"/>
      <c r="D11" s="1122"/>
      <c r="E11" s="1122"/>
      <c r="F11" s="1122"/>
      <c r="G11" s="1122"/>
      <c r="H11" s="1122"/>
      <c r="I11" s="1122"/>
      <c r="J11" s="1122"/>
      <c r="K11" s="1122"/>
      <c r="L11" s="1122"/>
      <c r="M11" s="1122"/>
      <c r="N11" s="1122"/>
      <c r="O11" s="1122"/>
      <c r="P11" s="1122"/>
      <c r="Q11" s="1122"/>
      <c r="R11" s="1122"/>
      <c r="S11" s="2579"/>
      <c r="T11" s="74" t="s">
        <v>137</v>
      </c>
    </row>
    <row r="12" spans="1:22" ht="18" customHeight="1" x14ac:dyDescent="0.3">
      <c r="A12" s="1377"/>
      <c r="B12" s="2576" t="s">
        <v>1332</v>
      </c>
      <c r="C12" s="2576"/>
      <c r="D12" s="2576"/>
      <c r="E12" s="2576"/>
      <c r="F12" s="2576"/>
      <c r="G12" s="2577"/>
      <c r="H12" s="2577"/>
      <c r="I12" s="2577"/>
      <c r="J12" s="2577"/>
      <c r="K12" s="2577"/>
      <c r="L12" s="2577"/>
      <c r="M12" s="2577"/>
      <c r="N12" s="2577"/>
      <c r="O12" s="2577"/>
      <c r="P12" s="2577"/>
      <c r="Q12" s="2577"/>
      <c r="R12" s="2577"/>
      <c r="S12" s="2578"/>
      <c r="V12" s="75"/>
    </row>
    <row r="13" spans="1:22" ht="18" customHeight="1" x14ac:dyDescent="0.3">
      <c r="A13" s="1377" t="s">
        <v>74</v>
      </c>
      <c r="B13" s="2607" t="s">
        <v>1333</v>
      </c>
      <c r="C13" s="2608"/>
      <c r="D13" s="2608"/>
      <c r="E13" s="2608"/>
      <c r="F13" s="2609"/>
      <c r="G13" s="1226" t="s">
        <v>364</v>
      </c>
      <c r="H13" s="1225"/>
      <c r="I13" s="1234"/>
      <c r="J13" s="2139" t="s">
        <v>1334</v>
      </c>
      <c r="K13" s="2605"/>
      <c r="L13" s="2605"/>
      <c r="M13" s="2605"/>
      <c r="N13" s="2605"/>
      <c r="O13" s="2605"/>
      <c r="P13" s="2605"/>
      <c r="Q13" s="2605"/>
      <c r="R13" s="2605"/>
      <c r="S13" s="2606"/>
    </row>
    <row r="14" spans="1:22" ht="18" customHeight="1" x14ac:dyDescent="0.3">
      <c r="A14" s="1377"/>
      <c r="B14" s="2467" t="s">
        <v>1335</v>
      </c>
      <c r="C14" s="2468"/>
      <c r="D14" s="2468"/>
      <c r="E14" s="2468"/>
      <c r="F14" s="2469"/>
      <c r="G14" s="1128"/>
      <c r="H14" s="1129"/>
      <c r="I14" s="2138"/>
      <c r="J14" s="2467" t="s">
        <v>1336</v>
      </c>
      <c r="K14" s="2468"/>
      <c r="L14" s="2468"/>
      <c r="M14" s="2468"/>
      <c r="N14" s="2468"/>
      <c r="O14" s="2468"/>
      <c r="P14" s="2468"/>
      <c r="Q14" s="2468"/>
      <c r="R14" s="2468"/>
      <c r="S14" s="2469"/>
    </row>
    <row r="15" spans="1:22" ht="18" customHeight="1" x14ac:dyDescent="0.3">
      <c r="A15" s="1377"/>
      <c r="B15" s="348" t="s">
        <v>1337</v>
      </c>
      <c r="C15" s="349"/>
      <c r="D15" s="349"/>
      <c r="E15" s="349"/>
      <c r="F15" s="350"/>
      <c r="G15" s="1128"/>
      <c r="H15" s="1129"/>
      <c r="I15" s="2138"/>
      <c r="J15" s="2467" t="s">
        <v>1338</v>
      </c>
      <c r="K15" s="2468"/>
      <c r="L15" s="2468"/>
      <c r="M15" s="2468"/>
      <c r="N15" s="2468"/>
      <c r="O15" s="2468"/>
      <c r="P15" s="2468"/>
      <c r="Q15" s="2468"/>
      <c r="R15" s="2468"/>
      <c r="S15" s="2469"/>
    </row>
    <row r="16" spans="1:22" ht="18" customHeight="1" x14ac:dyDescent="0.3">
      <c r="A16" s="2357"/>
      <c r="B16" s="357" t="s">
        <v>1339</v>
      </c>
      <c r="C16" s="355"/>
      <c r="D16" s="355"/>
      <c r="E16" s="355"/>
      <c r="F16" s="356"/>
      <c r="G16" s="1128"/>
      <c r="H16" s="1129"/>
      <c r="I16" s="2138"/>
      <c r="J16" s="2141" t="s">
        <v>1340</v>
      </c>
      <c r="K16" s="2584"/>
      <c r="L16" s="2584"/>
      <c r="M16" s="2584"/>
      <c r="N16" s="2584"/>
      <c r="O16" s="2584"/>
      <c r="P16" s="2584"/>
      <c r="Q16" s="2584"/>
      <c r="R16" s="2584"/>
      <c r="S16" s="2585"/>
    </row>
    <row r="17" spans="1:19" ht="18" customHeight="1" x14ac:dyDescent="0.3">
      <c r="A17" s="137" t="s">
        <v>76</v>
      </c>
      <c r="B17" s="126"/>
      <c r="C17" s="126"/>
      <c r="G17" s="1358" t="s">
        <v>77</v>
      </c>
      <c r="H17" s="1358"/>
      <c r="I17" s="1358"/>
      <c r="J17" s="2561"/>
      <c r="K17" s="2561" t="s">
        <v>78</v>
      </c>
      <c r="L17" s="2561"/>
      <c r="M17" s="2561"/>
      <c r="N17" s="2561"/>
      <c r="O17" s="2561" t="s">
        <v>79</v>
      </c>
      <c r="P17" s="2561"/>
      <c r="Q17" s="2561"/>
      <c r="R17" s="2561"/>
      <c r="S17" s="2561"/>
    </row>
    <row r="18" spans="1:19" ht="18" customHeight="1" x14ac:dyDescent="0.3">
      <c r="A18" s="2140" t="s">
        <v>1341</v>
      </c>
      <c r="B18" s="2140"/>
      <c r="C18" s="2140"/>
      <c r="D18" s="2140"/>
      <c r="E18" s="2140"/>
      <c r="F18" s="2139"/>
      <c r="G18" s="2562">
        <v>30000000</v>
      </c>
      <c r="H18" s="2562"/>
      <c r="I18" s="2562"/>
      <c r="J18" s="2563"/>
      <c r="K18" s="2562"/>
      <c r="L18" s="2562"/>
      <c r="M18" s="2562"/>
      <c r="N18" s="2562"/>
      <c r="O18" s="2564">
        <v>30000000</v>
      </c>
      <c r="P18" s="2562"/>
      <c r="Q18" s="2562"/>
      <c r="R18" s="2562"/>
      <c r="S18" s="2562"/>
    </row>
    <row r="19" spans="1:19" ht="18" customHeight="1" x14ac:dyDescent="0.3">
      <c r="A19" s="2594"/>
      <c r="B19" s="2594"/>
      <c r="C19" s="2594"/>
      <c r="D19" s="2594"/>
      <c r="E19" s="2594"/>
      <c r="F19" s="2594"/>
      <c r="G19" s="2595"/>
      <c r="H19" s="2595"/>
      <c r="I19" s="2595"/>
      <c r="J19" s="2595"/>
      <c r="K19" s="2595"/>
      <c r="L19" s="2595"/>
      <c r="M19" s="2595"/>
      <c r="N19" s="2596"/>
      <c r="O19" s="2595"/>
      <c r="P19" s="2595"/>
      <c r="Q19" s="2595"/>
      <c r="R19" s="2595"/>
      <c r="S19" s="2595"/>
    </row>
    <row r="20" spans="1:19" ht="18" customHeight="1" x14ac:dyDescent="0.3">
      <c r="A20" s="2597"/>
      <c r="B20" s="2597"/>
      <c r="C20" s="2597"/>
      <c r="D20" s="2597"/>
      <c r="E20" s="2597"/>
      <c r="F20" s="2598"/>
      <c r="G20" s="2599"/>
      <c r="H20" s="2599"/>
      <c r="I20" s="2599"/>
      <c r="J20" s="2600"/>
      <c r="K20" s="2599"/>
      <c r="L20" s="2599"/>
      <c r="M20" s="2599"/>
      <c r="N20" s="2600"/>
      <c r="O20" s="2599"/>
      <c r="P20" s="2599"/>
      <c r="Q20" s="2599"/>
      <c r="R20" s="2599"/>
      <c r="S20" s="2599"/>
    </row>
    <row r="21" spans="1:19" ht="18" customHeight="1" thickBot="1" x14ac:dyDescent="0.35">
      <c r="A21" s="1198" t="s">
        <v>80</v>
      </c>
      <c r="B21" s="1198"/>
      <c r="C21" s="1198"/>
      <c r="D21" s="1198"/>
      <c r="E21" s="1198"/>
      <c r="F21" s="1198"/>
      <c r="G21" s="2571">
        <f>SUM(G18:J20)</f>
        <v>30000000</v>
      </c>
      <c r="H21" s="2571"/>
      <c r="I21" s="2571"/>
      <c r="J21" s="2571"/>
      <c r="K21" s="2572"/>
      <c r="L21" s="2572"/>
      <c r="M21" s="2572"/>
      <c r="N21" s="2572"/>
      <c r="O21" s="2573">
        <f>SUM(O18+S20)</f>
        <v>30000000</v>
      </c>
      <c r="P21" s="2572"/>
      <c r="Q21" s="2572"/>
      <c r="R21" s="2572"/>
      <c r="S21" s="2572"/>
    </row>
    <row r="22" spans="1:19" ht="18" customHeight="1" thickTop="1" x14ac:dyDescent="0.3">
      <c r="A22" s="124"/>
      <c r="B22" s="135"/>
      <c r="C22" s="135"/>
      <c r="D22" s="135"/>
      <c r="E22" s="135"/>
      <c r="F22" s="135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25"/>
    </row>
    <row r="23" spans="1:19" ht="18" customHeight="1" x14ac:dyDescent="0.3">
      <c r="A23" s="1183" t="s">
        <v>81</v>
      </c>
      <c r="B23" s="1183"/>
      <c r="C23" s="1183" t="s">
        <v>82</v>
      </c>
      <c r="D23" s="1183"/>
      <c r="E23" s="1183" t="s">
        <v>83</v>
      </c>
      <c r="F23" s="1183"/>
      <c r="G23" s="1358" t="s">
        <v>81</v>
      </c>
      <c r="H23" s="1358"/>
      <c r="I23" s="1358"/>
      <c r="J23" s="1358"/>
      <c r="K23" s="1358" t="s">
        <v>82</v>
      </c>
      <c r="L23" s="1358"/>
      <c r="M23" s="1358"/>
      <c r="N23" s="1358"/>
      <c r="O23" s="1358" t="s">
        <v>83</v>
      </c>
      <c r="P23" s="1358"/>
      <c r="Q23" s="1358"/>
      <c r="R23" s="1358"/>
      <c r="S23" s="1358"/>
    </row>
    <row r="24" spans="1:19" ht="18" customHeight="1" x14ac:dyDescent="0.3">
      <c r="A24" s="1325" t="s">
        <v>84</v>
      </c>
      <c r="B24" s="1326"/>
      <c r="C24" s="2574" t="s">
        <v>1342</v>
      </c>
      <c r="D24" s="2574"/>
      <c r="E24" s="2574" t="s">
        <v>88</v>
      </c>
      <c r="F24" s="2575"/>
      <c r="G24" s="1325" t="s">
        <v>85</v>
      </c>
      <c r="H24" s="1325"/>
      <c r="I24" s="1325"/>
      <c r="J24" s="1325"/>
      <c r="K24" s="2633" t="s">
        <v>1343</v>
      </c>
      <c r="L24" s="2634"/>
      <c r="M24" s="2634"/>
      <c r="N24" s="2635"/>
      <c r="O24" s="2629" t="s">
        <v>1223</v>
      </c>
      <c r="P24" s="2629"/>
      <c r="Q24" s="2629"/>
      <c r="R24" s="2629"/>
      <c r="S24" s="2630"/>
    </row>
    <row r="25" spans="1:19" ht="18" customHeight="1" x14ac:dyDescent="0.3">
      <c r="A25" s="1325"/>
      <c r="B25" s="1360"/>
      <c r="C25" s="2565" t="s">
        <v>1344</v>
      </c>
      <c r="D25" s="2565"/>
      <c r="E25" s="2565" t="s">
        <v>1345</v>
      </c>
      <c r="F25" s="2566"/>
      <c r="G25" s="1344"/>
      <c r="H25" s="1344"/>
      <c r="I25" s="1344"/>
      <c r="J25" s="1344"/>
      <c r="K25" s="2636" t="s">
        <v>1346</v>
      </c>
      <c r="L25" s="2637"/>
      <c r="M25" s="2637"/>
      <c r="N25" s="2637"/>
      <c r="O25" s="2567"/>
      <c r="P25" s="2567"/>
      <c r="Q25" s="2567"/>
      <c r="R25" s="2567"/>
      <c r="S25" s="2568"/>
    </row>
    <row r="26" spans="1:19" ht="18" customHeight="1" x14ac:dyDescent="0.3">
      <c r="A26" s="1325"/>
      <c r="B26" s="1360"/>
      <c r="C26" s="2569"/>
      <c r="D26" s="2570"/>
      <c r="E26" s="2622"/>
      <c r="F26" s="2623"/>
      <c r="G26" s="2628"/>
      <c r="H26" s="1344"/>
      <c r="I26" s="1344"/>
      <c r="J26" s="1344"/>
      <c r="K26" s="2638" t="s">
        <v>1347</v>
      </c>
      <c r="L26" s="2639"/>
      <c r="M26" s="2639"/>
      <c r="N26" s="2639"/>
      <c r="O26" s="2567"/>
      <c r="P26" s="2567"/>
      <c r="Q26" s="2567"/>
      <c r="R26" s="2567"/>
      <c r="S26" s="2568"/>
    </row>
    <row r="27" spans="1:19" ht="18" customHeight="1" x14ac:dyDescent="0.3">
      <c r="A27" s="1327"/>
      <c r="B27" s="1361"/>
      <c r="C27" s="2624"/>
      <c r="D27" s="2625"/>
      <c r="E27" s="142"/>
      <c r="F27" s="151"/>
      <c r="G27" s="1346"/>
      <c r="H27" s="1346"/>
      <c r="I27" s="1346"/>
      <c r="J27" s="1346"/>
      <c r="K27" s="2640" t="s">
        <v>1348</v>
      </c>
      <c r="L27" s="2641"/>
      <c r="M27" s="2641"/>
      <c r="N27" s="2642"/>
      <c r="O27" s="2626"/>
      <c r="P27" s="2626"/>
      <c r="Q27" s="2626"/>
      <c r="R27" s="2626"/>
      <c r="S27" s="2627"/>
    </row>
    <row r="28" spans="1:19" ht="18" customHeight="1" x14ac:dyDescent="0.3">
      <c r="A28" s="132" t="s">
        <v>86</v>
      </c>
      <c r="B28" s="128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131"/>
    </row>
    <row r="29" spans="1:19" ht="18" customHeight="1" x14ac:dyDescent="0.3">
      <c r="A29" s="1357" t="s">
        <v>81</v>
      </c>
      <c r="B29" s="1357"/>
      <c r="C29" s="1185" t="s">
        <v>82</v>
      </c>
      <c r="D29" s="1185"/>
      <c r="E29" s="1185" t="s">
        <v>83</v>
      </c>
      <c r="F29" s="1185"/>
      <c r="G29" s="1358" t="s">
        <v>81</v>
      </c>
      <c r="H29" s="1358"/>
      <c r="I29" s="1358"/>
      <c r="J29" s="1358"/>
      <c r="K29" s="1358" t="s">
        <v>82</v>
      </c>
      <c r="L29" s="1358"/>
      <c r="M29" s="1358"/>
      <c r="N29" s="1358"/>
      <c r="O29" s="1358" t="s">
        <v>83</v>
      </c>
      <c r="P29" s="1358"/>
      <c r="Q29" s="1358"/>
      <c r="R29" s="1358"/>
      <c r="S29" s="1358"/>
    </row>
    <row r="30" spans="1:19" ht="18" customHeight="1" x14ac:dyDescent="0.3">
      <c r="A30" s="1340" t="s">
        <v>409</v>
      </c>
      <c r="B30" s="1331"/>
      <c r="C30" s="2613" t="s">
        <v>1349</v>
      </c>
      <c r="D30" s="2614"/>
      <c r="E30" s="2615" t="s">
        <v>1350</v>
      </c>
      <c r="F30" s="2616"/>
      <c r="G30" s="1332" t="s">
        <v>410</v>
      </c>
      <c r="H30" s="1332"/>
      <c r="I30" s="1332"/>
      <c r="J30" s="1349"/>
      <c r="K30" s="2096" t="s">
        <v>1351</v>
      </c>
      <c r="L30" s="2631"/>
      <c r="M30" s="2631"/>
      <c r="N30" s="2632"/>
      <c r="O30" s="2601" t="s">
        <v>1223</v>
      </c>
      <c r="P30" s="2602"/>
      <c r="Q30" s="2602"/>
      <c r="R30" s="2602"/>
      <c r="S30" s="2603"/>
    </row>
    <row r="31" spans="1:19" ht="18" customHeight="1" x14ac:dyDescent="0.3">
      <c r="A31" s="1340"/>
      <c r="B31" s="1350"/>
      <c r="C31" s="454"/>
      <c r="D31" s="456"/>
      <c r="E31" s="2580"/>
      <c r="F31" s="2581"/>
      <c r="G31" s="1348"/>
      <c r="H31" s="1348"/>
      <c r="I31" s="1348"/>
      <c r="J31" s="1351"/>
      <c r="K31" s="2617" t="s">
        <v>1352</v>
      </c>
      <c r="L31" s="2618"/>
      <c r="M31" s="2618"/>
      <c r="N31" s="2618"/>
      <c r="O31" s="2619"/>
      <c r="P31" s="2620"/>
      <c r="Q31" s="2620"/>
      <c r="R31" s="2620"/>
      <c r="S31" s="2621"/>
    </row>
    <row r="32" spans="1:19" ht="18" customHeight="1" x14ac:dyDescent="0.3">
      <c r="A32" s="1340"/>
      <c r="B32" s="1333"/>
      <c r="C32" s="455"/>
      <c r="D32" s="453"/>
      <c r="E32" s="2582"/>
      <c r="F32" s="2583"/>
      <c r="G32" s="1342"/>
      <c r="H32" s="1334"/>
      <c r="I32" s="1334"/>
      <c r="J32" s="1352"/>
      <c r="K32" s="457"/>
      <c r="L32" s="458"/>
      <c r="M32" s="458"/>
      <c r="N32" s="459"/>
      <c r="O32" s="2586"/>
      <c r="P32" s="2587"/>
      <c r="Q32" s="2587"/>
      <c r="R32" s="2587"/>
      <c r="S32" s="2588"/>
    </row>
    <row r="33" spans="1:19" ht="18" customHeight="1" x14ac:dyDescent="0.3">
      <c r="A33" s="1324" t="s">
        <v>90</v>
      </c>
      <c r="B33" s="1324"/>
      <c r="C33" s="13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31"/>
    </row>
    <row r="34" spans="1:19" ht="18" customHeight="1" x14ac:dyDescent="0.3">
      <c r="A34" s="1325" t="s">
        <v>411</v>
      </c>
      <c r="B34" s="1326"/>
      <c r="C34" s="2649" t="s">
        <v>1353</v>
      </c>
      <c r="D34" s="2649"/>
      <c r="E34" s="2650"/>
      <c r="F34" s="1349" t="s">
        <v>92</v>
      </c>
      <c r="G34" s="1349"/>
      <c r="H34" s="2645" t="s">
        <v>1223</v>
      </c>
      <c r="I34" s="2645"/>
      <c r="J34" s="2645"/>
      <c r="K34" s="2645"/>
      <c r="L34" s="2645"/>
      <c r="M34" s="2645"/>
      <c r="N34" s="2645"/>
      <c r="O34" s="2645"/>
      <c r="P34" s="2645"/>
      <c r="Q34" s="2645"/>
      <c r="R34" s="2645"/>
      <c r="S34" s="2646"/>
    </row>
    <row r="35" spans="1:19" ht="18" customHeight="1" x14ac:dyDescent="0.3">
      <c r="A35" s="1327"/>
      <c r="B35" s="1328"/>
      <c r="C35" s="1134"/>
      <c r="D35" s="1134"/>
      <c r="E35" s="2651"/>
      <c r="F35" s="1333"/>
      <c r="G35" s="1352"/>
      <c r="H35" s="2647"/>
      <c r="I35" s="2647"/>
      <c r="J35" s="2647"/>
      <c r="K35" s="2647"/>
      <c r="L35" s="2647"/>
      <c r="M35" s="2647"/>
      <c r="N35" s="2647"/>
      <c r="O35" s="2647"/>
      <c r="P35" s="2647"/>
      <c r="Q35" s="2647"/>
      <c r="R35" s="2647"/>
      <c r="S35" s="2648"/>
    </row>
    <row r="36" spans="1:19" ht="18" customHeight="1" x14ac:dyDescent="0.3">
      <c r="A36" s="1320" t="s">
        <v>93</v>
      </c>
      <c r="B36" s="1320"/>
      <c r="C36" s="75"/>
      <c r="S36" s="131"/>
    </row>
    <row r="37" spans="1:19" ht="18" customHeight="1" x14ac:dyDescent="0.3">
      <c r="A37" s="2090" t="s">
        <v>1016</v>
      </c>
      <c r="B37" s="2090"/>
      <c r="C37" s="2090"/>
      <c r="D37" s="2089" t="s">
        <v>95</v>
      </c>
      <c r="E37" s="2089" t="s">
        <v>96</v>
      </c>
      <c r="F37" s="2090" t="s">
        <v>97</v>
      </c>
      <c r="G37" s="2091" t="s">
        <v>98</v>
      </c>
      <c r="H37" s="2091"/>
      <c r="I37" s="2091"/>
      <c r="J37" s="2091"/>
      <c r="K37" s="2091"/>
      <c r="L37" s="2091"/>
      <c r="M37" s="2091"/>
      <c r="N37" s="2091"/>
      <c r="O37" s="2091"/>
      <c r="P37" s="2091"/>
      <c r="Q37" s="2091"/>
      <c r="R37" s="2091"/>
      <c r="S37" s="2090"/>
    </row>
    <row r="38" spans="1:19" ht="18" customHeight="1" x14ac:dyDescent="0.3">
      <c r="A38" s="2090"/>
      <c r="B38" s="2644"/>
      <c r="C38" s="2090"/>
      <c r="D38" s="2643"/>
      <c r="E38" s="2643"/>
      <c r="F38" s="2644"/>
      <c r="G38" s="266" t="s">
        <v>99</v>
      </c>
      <c r="H38" s="266" t="s">
        <v>100</v>
      </c>
      <c r="I38" s="266" t="s">
        <v>101</v>
      </c>
      <c r="J38" s="266" t="s">
        <v>102</v>
      </c>
      <c r="K38" s="266" t="s">
        <v>103</v>
      </c>
      <c r="L38" s="266" t="s">
        <v>104</v>
      </c>
      <c r="M38" s="266" t="s">
        <v>105</v>
      </c>
      <c r="N38" s="266" t="s">
        <v>106</v>
      </c>
      <c r="O38" s="266" t="s">
        <v>107</v>
      </c>
      <c r="P38" s="266" t="s">
        <v>108</v>
      </c>
      <c r="Q38" s="266" t="s">
        <v>109</v>
      </c>
      <c r="R38" s="266" t="s">
        <v>110</v>
      </c>
      <c r="S38" s="266" t="s">
        <v>111</v>
      </c>
    </row>
    <row r="39" spans="1:19" s="185" customFormat="1" ht="18" customHeight="1" x14ac:dyDescent="0.3">
      <c r="A39" s="2652" t="s">
        <v>1354</v>
      </c>
      <c r="B39" s="2652"/>
      <c r="C39" s="2652"/>
      <c r="D39" s="774" t="s">
        <v>1355</v>
      </c>
      <c r="E39" s="774" t="s">
        <v>64</v>
      </c>
      <c r="F39" s="776">
        <v>0.1</v>
      </c>
      <c r="G39" s="776">
        <v>0.4</v>
      </c>
      <c r="H39" s="776">
        <v>0.6</v>
      </c>
      <c r="I39" s="776"/>
      <c r="J39" s="776"/>
      <c r="K39" s="776"/>
      <c r="L39" s="776"/>
      <c r="M39" s="776"/>
      <c r="N39" s="776"/>
      <c r="O39" s="776"/>
      <c r="P39" s="776"/>
      <c r="Q39" s="776"/>
      <c r="R39" s="776"/>
      <c r="S39" s="777">
        <f t="shared" ref="S39:S45" si="0">SUM(G39:R39)</f>
        <v>1</v>
      </c>
    </row>
    <row r="40" spans="1:19" s="185" customFormat="1" ht="18" customHeight="1" x14ac:dyDescent="0.3">
      <c r="A40" s="2099"/>
      <c r="B40" s="2099"/>
      <c r="C40" s="2099"/>
      <c r="D40" s="778" t="s">
        <v>1356</v>
      </c>
      <c r="E40" s="778"/>
      <c r="F40" s="680"/>
      <c r="G40" s="680"/>
      <c r="H40" s="680"/>
      <c r="I40" s="680"/>
      <c r="J40" s="680"/>
      <c r="K40" s="680"/>
      <c r="L40" s="680"/>
      <c r="M40" s="680"/>
      <c r="N40" s="680"/>
      <c r="O40" s="680"/>
      <c r="P40" s="680"/>
      <c r="Q40" s="680"/>
      <c r="R40" s="680"/>
      <c r="S40" s="683"/>
    </row>
    <row r="41" spans="1:19" s="185" customFormat="1" ht="18" customHeight="1" x14ac:dyDescent="0.3">
      <c r="A41" s="2653" t="s">
        <v>1357</v>
      </c>
      <c r="B41" s="2653"/>
      <c r="C41" s="2653"/>
      <c r="D41" s="792" t="s">
        <v>1358</v>
      </c>
      <c r="E41" s="792" t="s">
        <v>1359</v>
      </c>
      <c r="F41" s="793">
        <v>0.1</v>
      </c>
      <c r="G41" s="793"/>
      <c r="H41" s="793">
        <v>0.5</v>
      </c>
      <c r="I41" s="793">
        <v>0.5</v>
      </c>
      <c r="J41" s="793"/>
      <c r="K41" s="793"/>
      <c r="L41" s="793"/>
      <c r="M41" s="793"/>
      <c r="N41" s="793"/>
      <c r="O41" s="793"/>
      <c r="P41" s="793"/>
      <c r="Q41" s="793"/>
      <c r="R41" s="793"/>
      <c r="S41" s="409">
        <f t="shared" si="0"/>
        <v>1</v>
      </c>
    </row>
    <row r="42" spans="1:19" s="185" customFormat="1" ht="18" customHeight="1" x14ac:dyDescent="0.3">
      <c r="A42" s="2654"/>
      <c r="B42" s="2654"/>
      <c r="C42" s="2654"/>
      <c r="D42" s="789" t="s">
        <v>1360</v>
      </c>
      <c r="E42" s="789" t="s">
        <v>1361</v>
      </c>
      <c r="F42" s="790"/>
      <c r="G42" s="790"/>
      <c r="H42" s="790"/>
      <c r="I42" s="790"/>
      <c r="J42" s="790"/>
      <c r="K42" s="790"/>
      <c r="L42" s="790"/>
      <c r="M42" s="790"/>
      <c r="N42" s="790"/>
      <c r="O42" s="790"/>
      <c r="P42" s="790"/>
      <c r="Q42" s="790"/>
      <c r="R42" s="790"/>
      <c r="S42" s="791"/>
    </row>
    <row r="43" spans="1:19" s="185" customFormat="1" ht="18" customHeight="1" x14ac:dyDescent="0.3">
      <c r="A43" s="2654" t="s">
        <v>1362</v>
      </c>
      <c r="B43" s="2654"/>
      <c r="C43" s="2654"/>
      <c r="D43" s="789" t="s">
        <v>1363</v>
      </c>
      <c r="E43" s="789" t="s">
        <v>64</v>
      </c>
      <c r="F43" s="790">
        <v>0.1</v>
      </c>
      <c r="G43" s="790"/>
      <c r="H43" s="790">
        <v>0.5</v>
      </c>
      <c r="I43" s="790">
        <v>0.5</v>
      </c>
      <c r="J43" s="790"/>
      <c r="K43" s="790"/>
      <c r="L43" s="790"/>
      <c r="M43" s="790"/>
      <c r="N43" s="790"/>
      <c r="O43" s="790"/>
      <c r="P43" s="790"/>
      <c r="Q43" s="790"/>
      <c r="R43" s="790"/>
      <c r="S43" s="791">
        <f t="shared" si="0"/>
        <v>1</v>
      </c>
    </row>
    <row r="44" spans="1:19" s="185" customFormat="1" ht="18" customHeight="1" x14ac:dyDescent="0.3">
      <c r="A44" s="2580" t="s">
        <v>1364</v>
      </c>
      <c r="B44" s="2580"/>
      <c r="C44" s="2580"/>
      <c r="D44" s="735" t="s">
        <v>1365</v>
      </c>
      <c r="E44" s="735" t="s">
        <v>64</v>
      </c>
      <c r="F44" s="461">
        <v>0.5</v>
      </c>
      <c r="G44" s="461"/>
      <c r="H44" s="461"/>
      <c r="I44" s="461">
        <v>0.1</v>
      </c>
      <c r="J44" s="461">
        <v>0.2</v>
      </c>
      <c r="K44" s="461">
        <v>0.2</v>
      </c>
      <c r="L44" s="461">
        <v>0.2</v>
      </c>
      <c r="M44" s="461">
        <v>0.1</v>
      </c>
      <c r="N44" s="461">
        <v>0.1</v>
      </c>
      <c r="O44" s="461">
        <v>0.1</v>
      </c>
      <c r="P44" s="461"/>
      <c r="Q44" s="461"/>
      <c r="R44" s="461"/>
      <c r="S44" s="408">
        <f t="shared" si="0"/>
        <v>0.99999999999999989</v>
      </c>
    </row>
    <row r="45" spans="1:19" s="185" customFormat="1" ht="18" customHeight="1" x14ac:dyDescent="0.3">
      <c r="A45" s="2582" t="s">
        <v>1366</v>
      </c>
      <c r="B45" s="2655"/>
      <c r="C45" s="2582"/>
      <c r="D45" s="736" t="s">
        <v>1367</v>
      </c>
      <c r="E45" s="736" t="s">
        <v>64</v>
      </c>
      <c r="F45" s="447">
        <v>0.2</v>
      </c>
      <c r="G45" s="447"/>
      <c r="H45" s="447"/>
      <c r="I45" s="447"/>
      <c r="J45" s="447"/>
      <c r="K45" s="447"/>
      <c r="L45" s="447"/>
      <c r="M45" s="447">
        <v>0.2</v>
      </c>
      <c r="N45" s="447">
        <v>0.2</v>
      </c>
      <c r="O45" s="447">
        <v>0.2</v>
      </c>
      <c r="P45" s="447">
        <v>0.2</v>
      </c>
      <c r="Q45" s="447">
        <v>0.2</v>
      </c>
      <c r="R45" s="447"/>
      <c r="S45" s="211">
        <f t="shared" si="0"/>
        <v>1</v>
      </c>
    </row>
    <row r="46" spans="1:19" s="185" customFormat="1" ht="18" customHeight="1" x14ac:dyDescent="0.3">
      <c r="A46" s="1359" t="s">
        <v>111</v>
      </c>
      <c r="B46" s="1359"/>
      <c r="C46" s="1359"/>
      <c r="D46" s="129"/>
      <c r="E46" s="129"/>
      <c r="F46" s="130">
        <f>SUM(F39:F45)</f>
        <v>1</v>
      </c>
      <c r="G46" s="130">
        <f t="shared" ref="G46:Q46" si="1">(G39*$F39)+(G41*$F41)+(G43*$F43)+(G44*$F44)+(G45*$F45)</f>
        <v>4.0000000000000008E-2</v>
      </c>
      <c r="H46" s="130">
        <f t="shared" si="1"/>
        <v>0.16</v>
      </c>
      <c r="I46" s="130">
        <f t="shared" si="1"/>
        <v>0.15000000000000002</v>
      </c>
      <c r="J46" s="130">
        <f t="shared" si="1"/>
        <v>0.1</v>
      </c>
      <c r="K46" s="130">
        <f t="shared" si="1"/>
        <v>0.1</v>
      </c>
      <c r="L46" s="130">
        <f t="shared" si="1"/>
        <v>0.1</v>
      </c>
      <c r="M46" s="130">
        <f t="shared" si="1"/>
        <v>9.0000000000000011E-2</v>
      </c>
      <c r="N46" s="130">
        <f t="shared" si="1"/>
        <v>9.0000000000000011E-2</v>
      </c>
      <c r="O46" s="130">
        <f t="shared" si="1"/>
        <v>9.0000000000000011E-2</v>
      </c>
      <c r="P46" s="130">
        <f t="shared" si="1"/>
        <v>4.0000000000000008E-2</v>
      </c>
      <c r="Q46" s="130">
        <f t="shared" si="1"/>
        <v>4.0000000000000008E-2</v>
      </c>
      <c r="R46" s="130"/>
      <c r="S46" s="130">
        <f>SUM(G46:R46)</f>
        <v>1</v>
      </c>
    </row>
    <row r="47" spans="1:19" s="185" customFormat="1" ht="18" customHeight="1" x14ac:dyDescent="0.3">
      <c r="A47" s="1359" t="s">
        <v>118</v>
      </c>
      <c r="B47" s="1359"/>
      <c r="C47" s="1359"/>
      <c r="D47" s="129"/>
      <c r="E47" s="129"/>
      <c r="F47" s="130">
        <f>SUM(F39:F45)</f>
        <v>1</v>
      </c>
      <c r="G47" s="130">
        <f>G46</f>
        <v>4.0000000000000008E-2</v>
      </c>
      <c r="H47" s="130">
        <f>G46+H46</f>
        <v>0.2</v>
      </c>
      <c r="I47" s="130">
        <f t="shared" ref="I47:Q47" si="2">H47+I46</f>
        <v>0.35000000000000003</v>
      </c>
      <c r="J47" s="130">
        <f t="shared" si="2"/>
        <v>0.45000000000000007</v>
      </c>
      <c r="K47" s="130">
        <f t="shared" si="2"/>
        <v>0.55000000000000004</v>
      </c>
      <c r="L47" s="130">
        <f t="shared" si="2"/>
        <v>0.65</v>
      </c>
      <c r="M47" s="130">
        <f t="shared" si="2"/>
        <v>0.74</v>
      </c>
      <c r="N47" s="130">
        <f t="shared" si="2"/>
        <v>0.83</v>
      </c>
      <c r="O47" s="130">
        <f t="shared" si="2"/>
        <v>0.91999999999999993</v>
      </c>
      <c r="P47" s="130">
        <f t="shared" si="2"/>
        <v>0.96</v>
      </c>
      <c r="Q47" s="130">
        <f t="shared" si="2"/>
        <v>1</v>
      </c>
      <c r="R47" s="130"/>
      <c r="S47" s="130"/>
    </row>
    <row r="48" spans="1:19" ht="18" customHeight="1" x14ac:dyDescent="0.3">
      <c r="A48" s="2662"/>
      <c r="B48" s="2663"/>
      <c r="C48" s="2662"/>
      <c r="D48" s="307"/>
      <c r="E48" s="307"/>
      <c r="F48" s="307"/>
      <c r="G48" s="307"/>
      <c r="H48" s="307"/>
      <c r="I48" s="307"/>
      <c r="J48" s="307"/>
      <c r="K48" s="307"/>
      <c r="L48" s="307"/>
      <c r="M48" s="307"/>
      <c r="N48" s="307"/>
      <c r="O48" s="307"/>
      <c r="P48" s="307"/>
      <c r="Q48" s="307"/>
      <c r="R48" s="307"/>
      <c r="S48" s="917"/>
    </row>
    <row r="49" spans="1:19" ht="18" customHeight="1" x14ac:dyDescent="0.35">
      <c r="A49" s="1304" t="s">
        <v>120</v>
      </c>
      <c r="B49" s="1305"/>
      <c r="S49" s="131"/>
    </row>
    <row r="50" spans="1:19" s="251" customFormat="1" ht="18" customHeight="1" x14ac:dyDescent="0.25">
      <c r="A50" s="2554" t="s">
        <v>121</v>
      </c>
      <c r="B50" s="2555"/>
      <c r="C50" s="302" t="s">
        <v>1180</v>
      </c>
      <c r="D50" s="2281" t="s">
        <v>123</v>
      </c>
      <c r="E50" s="2556"/>
      <c r="F50" s="2281" t="s">
        <v>124</v>
      </c>
      <c r="G50" s="2556"/>
      <c r="H50" s="2281" t="s">
        <v>125</v>
      </c>
      <c r="I50" s="2557"/>
      <c r="J50" s="2557"/>
      <c r="K50" s="2557"/>
      <c r="L50" s="2557"/>
      <c r="M50" s="2557"/>
      <c r="N50" s="2557"/>
      <c r="O50" s="2557"/>
      <c r="P50" s="2557"/>
      <c r="Q50" s="2557"/>
      <c r="R50" s="2557"/>
      <c r="S50" s="2556"/>
    </row>
    <row r="51" spans="1:19" ht="18" customHeight="1" x14ac:dyDescent="0.3">
      <c r="A51" s="2675" t="s">
        <v>1368</v>
      </c>
      <c r="B51" s="2676"/>
      <c r="C51" s="438" t="s">
        <v>1369</v>
      </c>
      <c r="D51" s="2656"/>
      <c r="E51" s="2658"/>
      <c r="F51" s="2656"/>
      <c r="G51" s="2658"/>
      <c r="H51" s="2656"/>
      <c r="I51" s="2657"/>
      <c r="J51" s="2657"/>
      <c r="K51" s="2657"/>
      <c r="L51" s="2657"/>
      <c r="M51" s="2657"/>
      <c r="N51" s="2657"/>
      <c r="O51" s="2657"/>
      <c r="P51" s="2657"/>
      <c r="Q51" s="2657"/>
      <c r="R51" s="2657"/>
      <c r="S51" s="2658"/>
    </row>
    <row r="52" spans="1:19" ht="18" customHeight="1" x14ac:dyDescent="0.3">
      <c r="A52" s="2673" t="s">
        <v>1370</v>
      </c>
      <c r="B52" s="2674"/>
      <c r="C52" s="439" t="s">
        <v>1371</v>
      </c>
      <c r="D52" s="2659"/>
      <c r="E52" s="2660"/>
      <c r="F52" s="2659"/>
      <c r="G52" s="2660"/>
      <c r="H52" s="2659"/>
      <c r="I52" s="2661"/>
      <c r="J52" s="2661"/>
      <c r="K52" s="2661"/>
      <c r="L52" s="2661"/>
      <c r="M52" s="2661"/>
      <c r="N52" s="2661"/>
      <c r="O52" s="2661"/>
      <c r="P52" s="2661"/>
      <c r="Q52" s="2661"/>
      <c r="R52" s="2661"/>
      <c r="S52" s="2660"/>
    </row>
    <row r="53" spans="1:19" ht="18" customHeight="1" x14ac:dyDescent="0.3">
      <c r="A53" s="2664"/>
      <c r="B53" s="2665"/>
      <c r="C53" s="439"/>
      <c r="D53" s="2659"/>
      <c r="E53" s="2660"/>
      <c r="F53" s="2659"/>
      <c r="G53" s="2660"/>
      <c r="H53" s="2659"/>
      <c r="I53" s="2661"/>
      <c r="J53" s="2661"/>
      <c r="K53" s="2661"/>
      <c r="L53" s="2661"/>
      <c r="M53" s="2661"/>
      <c r="N53" s="2661"/>
      <c r="O53" s="2661"/>
      <c r="P53" s="2661"/>
      <c r="Q53" s="2661"/>
      <c r="R53" s="2661"/>
      <c r="S53" s="2660"/>
    </row>
    <row r="54" spans="1:19" ht="18" customHeight="1" x14ac:dyDescent="0.3">
      <c r="A54" s="2664"/>
      <c r="B54" s="2665"/>
      <c r="C54" s="439"/>
      <c r="D54" s="2659"/>
      <c r="E54" s="2660"/>
      <c r="F54" s="2659"/>
      <c r="G54" s="2660"/>
      <c r="H54" s="2659"/>
      <c r="I54" s="2661"/>
      <c r="J54" s="2661"/>
      <c r="K54" s="2661"/>
      <c r="L54" s="2661"/>
      <c r="M54" s="2661"/>
      <c r="N54" s="2661"/>
      <c r="O54" s="2661"/>
      <c r="P54" s="2661"/>
      <c r="Q54" s="2661"/>
      <c r="R54" s="2661"/>
      <c r="S54" s="2660"/>
    </row>
    <row r="55" spans="1:19" ht="18" customHeight="1" x14ac:dyDescent="0.3">
      <c r="A55" s="2664"/>
      <c r="B55" s="2665"/>
      <c r="C55" s="439"/>
      <c r="D55" s="2659"/>
      <c r="E55" s="2660"/>
      <c r="F55" s="2659"/>
      <c r="G55" s="2660"/>
      <c r="H55" s="2659"/>
      <c r="I55" s="2661"/>
      <c r="J55" s="2661"/>
      <c r="K55" s="2661"/>
      <c r="L55" s="2661"/>
      <c r="M55" s="2661"/>
      <c r="N55" s="2661"/>
      <c r="O55" s="2661"/>
      <c r="P55" s="2661"/>
      <c r="Q55" s="2661"/>
      <c r="R55" s="2661"/>
      <c r="S55" s="2660"/>
    </row>
    <row r="56" spans="1:19" ht="18" customHeight="1" x14ac:dyDescent="0.3">
      <c r="A56" s="2666"/>
      <c r="B56" s="2667"/>
      <c r="C56" s="440"/>
      <c r="D56" s="2668"/>
      <c r="E56" s="2669"/>
      <c r="F56" s="2668"/>
      <c r="G56" s="2669"/>
      <c r="H56" s="2668"/>
      <c r="I56" s="2677"/>
      <c r="J56" s="2677"/>
      <c r="K56" s="2677"/>
      <c r="L56" s="2677"/>
      <c r="M56" s="2677"/>
      <c r="N56" s="2677"/>
      <c r="O56" s="2677"/>
      <c r="P56" s="2677"/>
      <c r="Q56" s="2677"/>
      <c r="R56" s="2677"/>
      <c r="S56" s="2669"/>
    </row>
    <row r="57" spans="1:19" ht="18" customHeight="1" x14ac:dyDescent="0.3">
      <c r="A57" s="1278"/>
      <c r="B57" s="1278"/>
      <c r="C57" s="1278"/>
    </row>
    <row r="58" spans="1:19" ht="18" customHeight="1" x14ac:dyDescent="0.3">
      <c r="A58" s="1278"/>
      <c r="B58" s="1278"/>
      <c r="C58" s="1278"/>
    </row>
    <row r="59" spans="1:19" ht="18" customHeight="1" x14ac:dyDescent="0.3">
      <c r="A59" s="1278"/>
      <c r="B59" s="1278"/>
      <c r="C59" s="1278"/>
    </row>
    <row r="60" spans="1:19" ht="18" customHeight="1" x14ac:dyDescent="0.3">
      <c r="A60" s="1278"/>
      <c r="B60" s="1278"/>
      <c r="C60" s="1278"/>
    </row>
    <row r="61" spans="1:19" ht="18" customHeight="1" x14ac:dyDescent="0.3">
      <c r="A61" s="1278"/>
      <c r="B61" s="1278"/>
      <c r="C61" s="1278"/>
    </row>
    <row r="62" spans="1:19" ht="18" customHeight="1" x14ac:dyDescent="0.3">
      <c r="A62" s="1278"/>
      <c r="B62" s="1278"/>
      <c r="C62" s="1278"/>
    </row>
    <row r="63" spans="1:19" ht="18" customHeight="1" x14ac:dyDescent="0.3">
      <c r="A63" s="1278"/>
      <c r="B63" s="1278"/>
      <c r="C63" s="1278"/>
    </row>
    <row r="64" spans="1:19" ht="18" customHeight="1" x14ac:dyDescent="0.3">
      <c r="A64" s="1278"/>
      <c r="B64" s="1278"/>
      <c r="C64" s="1278"/>
    </row>
    <row r="65" spans="1:3" ht="18" customHeight="1" x14ac:dyDescent="0.3">
      <c r="A65" s="1278"/>
      <c r="B65" s="1278"/>
      <c r="C65" s="1278"/>
    </row>
    <row r="66" spans="1:3" ht="18" customHeight="1" x14ac:dyDescent="0.3">
      <c r="A66" s="1278"/>
      <c r="B66" s="1278"/>
      <c r="C66" s="1278"/>
    </row>
  </sheetData>
  <mergeCells count="147">
    <mergeCell ref="B4:E4"/>
    <mergeCell ref="B3:E3"/>
    <mergeCell ref="B2:S2"/>
    <mergeCell ref="B1:S1"/>
    <mergeCell ref="A52:B52"/>
    <mergeCell ref="A51:B51"/>
    <mergeCell ref="A63:C63"/>
    <mergeCell ref="A64:C64"/>
    <mergeCell ref="A65:C65"/>
    <mergeCell ref="F55:G55"/>
    <mergeCell ref="H55:S55"/>
    <mergeCell ref="F56:G56"/>
    <mergeCell ref="H56:S56"/>
    <mergeCell ref="A53:B53"/>
    <mergeCell ref="D53:E53"/>
    <mergeCell ref="F53:G53"/>
    <mergeCell ref="H53:S53"/>
    <mergeCell ref="A54:B54"/>
    <mergeCell ref="D54:E54"/>
    <mergeCell ref="F54:G54"/>
    <mergeCell ref="H54:S54"/>
    <mergeCell ref="H50:S50"/>
    <mergeCell ref="D51:E51"/>
    <mergeCell ref="F51:G51"/>
    <mergeCell ref="A66:C66"/>
    <mergeCell ref="A57:C57"/>
    <mergeCell ref="A58:C58"/>
    <mergeCell ref="A59:C59"/>
    <mergeCell ref="A60:C60"/>
    <mergeCell ref="A61:C61"/>
    <mergeCell ref="A62:C62"/>
    <mergeCell ref="A55:B55"/>
    <mergeCell ref="D55:E55"/>
    <mergeCell ref="A56:B56"/>
    <mergeCell ref="D56:E56"/>
    <mergeCell ref="H51:S51"/>
    <mergeCell ref="D52:E52"/>
    <mergeCell ref="F52:G52"/>
    <mergeCell ref="H52:S52"/>
    <mergeCell ref="A47:C47"/>
    <mergeCell ref="A48:C48"/>
    <mergeCell ref="A49:B49"/>
    <mergeCell ref="A50:B50"/>
    <mergeCell ref="D50:E50"/>
    <mergeCell ref="F50:G50"/>
    <mergeCell ref="A39:C39"/>
    <mergeCell ref="A41:C41"/>
    <mergeCell ref="A43:C43"/>
    <mergeCell ref="A44:C44"/>
    <mergeCell ref="A45:C45"/>
    <mergeCell ref="A46:C46"/>
    <mergeCell ref="A42:C42"/>
    <mergeCell ref="A40:C40"/>
    <mergeCell ref="C25:D25"/>
    <mergeCell ref="A36:B36"/>
    <mergeCell ref="A37:C38"/>
    <mergeCell ref="D37:D38"/>
    <mergeCell ref="A30:B32"/>
    <mergeCell ref="A24:B27"/>
    <mergeCell ref="A29:B29"/>
    <mergeCell ref="E37:E38"/>
    <mergeCell ref="F37:F38"/>
    <mergeCell ref="G37:S37"/>
    <mergeCell ref="A33:B33"/>
    <mergeCell ref="F34:G35"/>
    <mergeCell ref="H34:S34"/>
    <mergeCell ref="H35:S35"/>
    <mergeCell ref="C34:E34"/>
    <mergeCell ref="C35:E35"/>
    <mergeCell ref="A34:B35"/>
    <mergeCell ref="G30:J32"/>
    <mergeCell ref="C30:D30"/>
    <mergeCell ref="E30:F30"/>
    <mergeCell ref="K31:N31"/>
    <mergeCell ref="O31:S31"/>
    <mergeCell ref="E26:F26"/>
    <mergeCell ref="O26:S26"/>
    <mergeCell ref="C27:D27"/>
    <mergeCell ref="O27:S27"/>
    <mergeCell ref="C29:D29"/>
    <mergeCell ref="E29:F29"/>
    <mergeCell ref="G29:J29"/>
    <mergeCell ref="K29:N29"/>
    <mergeCell ref="O29:S29"/>
    <mergeCell ref="G24:J27"/>
    <mergeCell ref="O24:S24"/>
    <mergeCell ref="K30:N30"/>
    <mergeCell ref="K24:N24"/>
    <mergeCell ref="K25:N25"/>
    <mergeCell ref="K26:N26"/>
    <mergeCell ref="K27:N27"/>
    <mergeCell ref="A11:A12"/>
    <mergeCell ref="A13:A16"/>
    <mergeCell ref="G13:I16"/>
    <mergeCell ref="A7:A9"/>
    <mergeCell ref="C8:S8"/>
    <mergeCell ref="C9:S9"/>
    <mergeCell ref="J13:S13"/>
    <mergeCell ref="B14:F14"/>
    <mergeCell ref="B13:F13"/>
    <mergeCell ref="B7:S7"/>
    <mergeCell ref="J14:S14"/>
    <mergeCell ref="J15:S15"/>
    <mergeCell ref="B6:S6"/>
    <mergeCell ref="B5:S5"/>
    <mergeCell ref="B12:S12"/>
    <mergeCell ref="B11:S11"/>
    <mergeCell ref="E31:F31"/>
    <mergeCell ref="E32:F32"/>
    <mergeCell ref="J16:S16"/>
    <mergeCell ref="O32:S32"/>
    <mergeCell ref="F3:G3"/>
    <mergeCell ref="H3:S3"/>
    <mergeCell ref="F4:G4"/>
    <mergeCell ref="H4:S4"/>
    <mergeCell ref="C10:S10"/>
    <mergeCell ref="A19:F19"/>
    <mergeCell ref="G19:J19"/>
    <mergeCell ref="K19:N19"/>
    <mergeCell ref="O19:S19"/>
    <mergeCell ref="A20:F20"/>
    <mergeCell ref="G20:J20"/>
    <mergeCell ref="K20:N20"/>
    <mergeCell ref="O20:S20"/>
    <mergeCell ref="G17:J17"/>
    <mergeCell ref="K17:N17"/>
    <mergeCell ref="O30:S30"/>
    <mergeCell ref="O17:S17"/>
    <mergeCell ref="A18:F18"/>
    <mergeCell ref="G18:J18"/>
    <mergeCell ref="K18:N18"/>
    <mergeCell ref="O18:S18"/>
    <mergeCell ref="E25:F25"/>
    <mergeCell ref="O25:S25"/>
    <mergeCell ref="C26:D26"/>
    <mergeCell ref="A21:F21"/>
    <mergeCell ref="G21:J21"/>
    <mergeCell ref="K21:N21"/>
    <mergeCell ref="O21:S21"/>
    <mergeCell ref="A23:B23"/>
    <mergeCell ref="C23:D23"/>
    <mergeCell ref="E23:F23"/>
    <mergeCell ref="G23:J23"/>
    <mergeCell ref="K23:N23"/>
    <mergeCell ref="O23:S23"/>
    <mergeCell ref="C24:D24"/>
    <mergeCell ref="E24:F24"/>
  </mergeCells>
  <dataValidations count="3">
    <dataValidation type="list" allowBlank="1" showInputMessage="1" showErrorMessage="1" sqref="H4">
      <formula1>INDIRECT($B$4)</formula1>
    </dataValidation>
    <dataValidation type="list" allowBlank="1" showInputMessage="1" showErrorMessage="1" sqref="C8:C9 B7">
      <formula1>INDIRECT($B$6)</formula1>
    </dataValidation>
    <dataValidation type="list" allowBlank="1" showInputMessage="1" showErrorMessage="1" sqref="B4:B6">
      <formula1>#REF!</formula1>
    </dataValidation>
  </dataValidations>
  <printOptions horizontalCentered="1"/>
  <pageMargins left="0" right="0" top="0.74803149606299213" bottom="0.74803149606299213" header="0.31496062992125984" footer="0.31496062992125984"/>
  <pageSetup paperSize="9" scale="65" fitToHeight="0" orientation="portrait" horizontalDpi="1200" verticalDpi="1200" r:id="rId1"/>
  <headerFooter>
    <oddHeader>&amp;C&amp;"TH SarabunPSK,ธรรมดา"&amp;12แผนวิสาหกิจระยะ 5 ปี ปีบัญชี 2567-2571 (ทบทวนครั้งที่ 1) และแผนปฏิบัติการ ธ.ก.ส. ประจำปีบัญชี 2568</oddHeader>
    <oddFooter>&amp;L&amp;"TH SarabunPSK,ธรรมดา"&amp;12เอกสารใช้เฉพาะภายใน ธ.ก.ส. เท่านั้น&amp;C&amp;"TH SarabunPSK,ธรรมดา"&amp;12&amp;A</oddFooter>
  </headerFooter>
  <colBreaks count="1" manualBreakCount="1">
    <brk id="19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showGridLines="0" zoomScaleNormal="100" workbookViewId="0"/>
  </sheetViews>
  <sheetFormatPr defaultColWidth="8.59765625" defaultRowHeight="18" customHeight="1" x14ac:dyDescent="0.25"/>
  <cols>
    <col min="1" max="1" width="17.5" style="796" customWidth="1"/>
    <col min="2" max="2" width="3.19921875" style="796" customWidth="1"/>
    <col min="3" max="3" width="22.19921875" style="796" customWidth="1"/>
    <col min="4" max="4" width="19.19921875" style="796" customWidth="1"/>
    <col min="5" max="5" width="12.59765625" style="796" customWidth="1"/>
    <col min="6" max="6" width="8.69921875" style="796" bestFit="1" customWidth="1"/>
    <col min="7" max="7" width="4.19921875" style="796" bestFit="1" customWidth="1"/>
    <col min="8" max="17" width="3.69921875" style="796" bestFit="1" customWidth="1"/>
    <col min="18" max="19" width="4.59765625" style="796" bestFit="1" customWidth="1"/>
    <col min="20" max="16384" width="8.59765625" style="796"/>
  </cols>
  <sheetData>
    <row r="1" spans="1:19" ht="18" customHeight="1" x14ac:dyDescent="0.35">
      <c r="A1" s="237" t="s">
        <v>351</v>
      </c>
      <c r="B1" s="2790" t="s">
        <v>1372</v>
      </c>
      <c r="C1" s="2790"/>
      <c r="D1" s="2790"/>
      <c r="E1" s="2790"/>
      <c r="F1" s="2790"/>
      <c r="G1" s="2790"/>
      <c r="H1" s="2790"/>
      <c r="I1" s="2790"/>
      <c r="J1" s="2790"/>
      <c r="K1" s="2790"/>
      <c r="L1" s="2790"/>
      <c r="M1" s="2790"/>
      <c r="N1" s="2790"/>
      <c r="O1" s="2790"/>
      <c r="P1" s="2790"/>
      <c r="Q1" s="2790"/>
      <c r="R1" s="2790"/>
      <c r="S1" s="2791"/>
    </row>
    <row r="2" spans="1:19" ht="18" customHeight="1" x14ac:dyDescent="0.3">
      <c r="A2" s="376" t="s">
        <v>61</v>
      </c>
      <c r="B2" s="2792" t="s">
        <v>353</v>
      </c>
      <c r="C2" s="2792"/>
      <c r="D2" s="2792"/>
      <c r="E2" s="2792"/>
      <c r="F2" s="2792"/>
      <c r="G2" s="2792"/>
      <c r="H2" s="2792"/>
      <c r="I2" s="2792"/>
      <c r="J2" s="2792"/>
      <c r="K2" s="2792"/>
      <c r="L2" s="2792"/>
      <c r="M2" s="2792"/>
      <c r="N2" s="2792"/>
      <c r="O2" s="2792"/>
      <c r="P2" s="2792"/>
      <c r="Q2" s="2792"/>
      <c r="R2" s="2792"/>
      <c r="S2" s="2793"/>
    </row>
    <row r="3" spans="1:19" ht="18" customHeight="1" x14ac:dyDescent="0.3">
      <c r="A3" s="431" t="s">
        <v>63</v>
      </c>
      <c r="B3" s="2792" t="s">
        <v>1373</v>
      </c>
      <c r="C3" s="2794"/>
      <c r="D3" s="2794"/>
      <c r="E3" s="2795"/>
      <c r="F3" s="2796" t="s">
        <v>65</v>
      </c>
      <c r="G3" s="2797"/>
      <c r="H3" s="2792" t="s">
        <v>1374</v>
      </c>
      <c r="I3" s="2794"/>
      <c r="J3" s="2794"/>
      <c r="K3" s="2794"/>
      <c r="L3" s="2794"/>
      <c r="M3" s="2794"/>
      <c r="N3" s="2794"/>
      <c r="O3" s="2794"/>
      <c r="P3" s="2794"/>
      <c r="Q3" s="2794"/>
      <c r="R3" s="2794"/>
      <c r="S3" s="2795"/>
    </row>
    <row r="4" spans="1:19" ht="18" customHeight="1" x14ac:dyDescent="0.25">
      <c r="A4" s="656" t="s">
        <v>356</v>
      </c>
      <c r="B4" s="2786" t="s">
        <v>66</v>
      </c>
      <c r="C4" s="2787"/>
      <c r="D4" s="2787"/>
      <c r="E4" s="2798"/>
      <c r="F4" s="2799" t="s">
        <v>67</v>
      </c>
      <c r="G4" s="2800"/>
      <c r="H4" s="2801" t="s">
        <v>1375</v>
      </c>
      <c r="I4" s="2802"/>
      <c r="J4" s="2802"/>
      <c r="K4" s="2802"/>
      <c r="L4" s="2802"/>
      <c r="M4" s="2802"/>
      <c r="N4" s="2802"/>
      <c r="O4" s="2802"/>
      <c r="P4" s="2802"/>
      <c r="Q4" s="2802"/>
      <c r="R4" s="2802"/>
      <c r="S4" s="2803"/>
    </row>
    <row r="5" spans="1:19" ht="18" customHeight="1" x14ac:dyDescent="0.3">
      <c r="A5" s="448" t="s">
        <v>69</v>
      </c>
      <c r="B5" s="2786" t="s">
        <v>1278</v>
      </c>
      <c r="C5" s="2787"/>
      <c r="D5" s="2787"/>
      <c r="E5" s="2787"/>
      <c r="F5" s="2787"/>
      <c r="G5" s="2787"/>
      <c r="H5" s="2787"/>
      <c r="I5" s="2787"/>
      <c r="J5" s="2787"/>
      <c r="K5" s="2787"/>
      <c r="L5" s="2787"/>
      <c r="M5" s="2787"/>
      <c r="N5" s="2787"/>
      <c r="O5" s="2787"/>
      <c r="P5" s="2787"/>
      <c r="Q5" s="2787"/>
      <c r="R5" s="2787"/>
      <c r="S5" s="2788"/>
    </row>
    <row r="6" spans="1:19" ht="18" customHeight="1" x14ac:dyDescent="0.3">
      <c r="A6" s="431" t="s">
        <v>70</v>
      </c>
      <c r="B6" s="2786" t="s">
        <v>1376</v>
      </c>
      <c r="C6" s="2787"/>
      <c r="D6" s="2787"/>
      <c r="E6" s="2787"/>
      <c r="F6" s="2787"/>
      <c r="G6" s="2787"/>
      <c r="H6" s="2787"/>
      <c r="I6" s="2787"/>
      <c r="J6" s="2787"/>
      <c r="K6" s="2787"/>
      <c r="L6" s="2787"/>
      <c r="M6" s="2787"/>
      <c r="N6" s="2787"/>
      <c r="O6" s="2787"/>
      <c r="P6" s="2787"/>
      <c r="Q6" s="2787"/>
      <c r="R6" s="2787"/>
      <c r="S6" s="2788"/>
    </row>
    <row r="7" spans="1:19" ht="18" customHeight="1" x14ac:dyDescent="0.25">
      <c r="A7" s="1599" t="s">
        <v>71</v>
      </c>
      <c r="B7" s="2467" t="s">
        <v>1377</v>
      </c>
      <c r="C7" s="2468"/>
      <c r="D7" s="2468"/>
      <c r="E7" s="2468"/>
      <c r="F7" s="2468"/>
      <c r="G7" s="2468"/>
      <c r="H7" s="2468"/>
      <c r="I7" s="2468"/>
      <c r="J7" s="2468"/>
      <c r="K7" s="2468"/>
      <c r="L7" s="2468"/>
      <c r="M7" s="2468"/>
      <c r="N7" s="2468"/>
      <c r="O7" s="2468"/>
      <c r="P7" s="2468"/>
      <c r="Q7" s="2468"/>
      <c r="R7" s="2468"/>
      <c r="S7" s="2469"/>
    </row>
    <row r="8" spans="1:19" ht="18" customHeight="1" x14ac:dyDescent="0.25">
      <c r="A8" s="1599"/>
      <c r="B8" s="472"/>
      <c r="C8" s="943"/>
      <c r="D8" s="943"/>
      <c r="E8" s="943"/>
      <c r="F8" s="943"/>
      <c r="G8" s="943"/>
      <c r="H8" s="943"/>
      <c r="I8" s="943"/>
      <c r="J8" s="943"/>
      <c r="K8" s="943"/>
      <c r="L8" s="943"/>
      <c r="M8" s="943"/>
      <c r="N8" s="943"/>
      <c r="O8" s="943"/>
      <c r="P8" s="943"/>
      <c r="Q8" s="943"/>
      <c r="R8" s="943"/>
      <c r="S8" s="944"/>
    </row>
    <row r="9" spans="1:19" ht="18" customHeight="1" x14ac:dyDescent="0.25">
      <c r="A9" s="2789"/>
      <c r="B9" s="657"/>
      <c r="C9" s="941"/>
      <c r="D9" s="941"/>
      <c r="E9" s="941"/>
      <c r="F9" s="941"/>
      <c r="G9" s="941"/>
      <c r="H9" s="941"/>
      <c r="I9" s="941"/>
      <c r="J9" s="941"/>
      <c r="K9" s="941"/>
      <c r="L9" s="941"/>
      <c r="M9" s="941"/>
      <c r="N9" s="941"/>
      <c r="O9" s="941"/>
      <c r="P9" s="941"/>
      <c r="Q9" s="941"/>
      <c r="R9" s="941"/>
      <c r="S9" s="942"/>
    </row>
    <row r="10" spans="1:19" ht="18" customHeight="1" x14ac:dyDescent="0.35">
      <c r="A10" s="239" t="s">
        <v>72</v>
      </c>
      <c r="B10" s="240"/>
      <c r="C10" s="2778"/>
      <c r="D10" s="2778"/>
      <c r="E10" s="2778"/>
      <c r="F10" s="2778"/>
      <c r="G10" s="2778"/>
      <c r="H10" s="2778"/>
      <c r="I10" s="2778"/>
      <c r="J10" s="2778"/>
      <c r="K10" s="2778"/>
      <c r="L10" s="2778"/>
      <c r="M10" s="2778"/>
      <c r="N10" s="2778"/>
      <c r="O10" s="2778"/>
      <c r="P10" s="2778"/>
      <c r="Q10" s="2778"/>
      <c r="R10" s="2778"/>
      <c r="S10" s="2779"/>
    </row>
    <row r="11" spans="1:19" ht="18" customHeight="1" x14ac:dyDescent="0.25">
      <c r="A11" s="1657" t="s">
        <v>73</v>
      </c>
      <c r="B11" s="953" t="s">
        <v>1378</v>
      </c>
      <c r="C11" s="1006"/>
      <c r="D11" s="1006"/>
      <c r="E11" s="1006"/>
      <c r="F11" s="1006"/>
      <c r="G11" s="1006"/>
      <c r="H11" s="1006"/>
      <c r="I11" s="1006"/>
      <c r="J11" s="1006"/>
      <c r="K11" s="1006"/>
      <c r="L11" s="1006"/>
      <c r="M11" s="1006"/>
      <c r="N11" s="1006"/>
      <c r="O11" s="1006"/>
      <c r="P11" s="1006"/>
      <c r="Q11" s="1006"/>
      <c r="R11" s="1006"/>
      <c r="S11" s="2773"/>
    </row>
    <row r="12" spans="1:19" ht="18" customHeight="1" x14ac:dyDescent="0.25">
      <c r="A12" s="1657"/>
      <c r="B12" s="1192" t="s">
        <v>1379</v>
      </c>
      <c r="C12" s="1629"/>
      <c r="D12" s="1629"/>
      <c r="E12" s="1629"/>
      <c r="F12" s="1629"/>
      <c r="G12" s="1629"/>
      <c r="H12" s="1629"/>
      <c r="I12" s="1629"/>
      <c r="J12" s="1629"/>
      <c r="K12" s="1629"/>
      <c r="L12" s="1629"/>
      <c r="M12" s="1629"/>
      <c r="N12" s="1629"/>
      <c r="O12" s="1629"/>
      <c r="P12" s="1629"/>
      <c r="Q12" s="1629"/>
      <c r="R12" s="1629"/>
      <c r="S12" s="1630"/>
    </row>
    <row r="13" spans="1:19" ht="18" customHeight="1" x14ac:dyDescent="0.25">
      <c r="A13" s="1657"/>
      <c r="B13" s="964"/>
      <c r="C13" s="964"/>
      <c r="D13" s="964"/>
      <c r="E13" s="964"/>
      <c r="F13" s="964"/>
      <c r="G13" s="964"/>
      <c r="H13" s="964"/>
      <c r="I13" s="964"/>
      <c r="J13" s="964"/>
      <c r="K13" s="964"/>
      <c r="L13" s="964"/>
      <c r="M13" s="964"/>
      <c r="N13" s="964"/>
      <c r="O13" s="964"/>
      <c r="P13" s="964"/>
      <c r="Q13" s="964"/>
      <c r="R13" s="964"/>
      <c r="S13" s="2780"/>
    </row>
    <row r="14" spans="1:19" ht="18" customHeight="1" x14ac:dyDescent="0.25">
      <c r="A14" s="1657" t="s">
        <v>74</v>
      </c>
      <c r="B14" s="2113" t="s">
        <v>1380</v>
      </c>
      <c r="C14" s="1842"/>
      <c r="D14" s="1842"/>
      <c r="E14" s="1842"/>
      <c r="F14" s="1843"/>
      <c r="G14" s="957" t="s">
        <v>364</v>
      </c>
      <c r="H14" s="2268"/>
      <c r="I14" s="956"/>
      <c r="J14" s="2113" t="s">
        <v>1381</v>
      </c>
      <c r="K14" s="1842"/>
      <c r="L14" s="1842"/>
      <c r="M14" s="1842"/>
      <c r="N14" s="1842"/>
      <c r="O14" s="1842"/>
      <c r="P14" s="1842"/>
      <c r="Q14" s="1842"/>
      <c r="R14" s="1842"/>
      <c r="S14" s="1843"/>
    </row>
    <row r="15" spans="1:19" ht="18" customHeight="1" x14ac:dyDescent="0.25">
      <c r="A15" s="1657"/>
      <c r="B15" s="987" t="s">
        <v>1382</v>
      </c>
      <c r="C15" s="988"/>
      <c r="D15" s="988"/>
      <c r="E15" s="988"/>
      <c r="F15" s="989"/>
      <c r="G15" s="2734"/>
      <c r="H15" s="2781"/>
      <c r="I15" s="2782"/>
      <c r="J15" s="965" t="s">
        <v>1383</v>
      </c>
      <c r="K15" s="966"/>
      <c r="L15" s="966"/>
      <c r="M15" s="966"/>
      <c r="N15" s="966"/>
      <c r="O15" s="966"/>
      <c r="P15" s="966"/>
      <c r="Q15" s="966"/>
      <c r="R15" s="966"/>
      <c r="S15" s="996"/>
    </row>
    <row r="16" spans="1:19" ht="18" customHeight="1" x14ac:dyDescent="0.25">
      <c r="A16" s="1657"/>
      <c r="B16" s="987" t="s">
        <v>1384</v>
      </c>
      <c r="C16" s="988"/>
      <c r="D16" s="988"/>
      <c r="E16" s="988"/>
      <c r="F16" s="989"/>
      <c r="G16" s="2734"/>
      <c r="H16" s="2781"/>
      <c r="I16" s="2782"/>
      <c r="J16" s="987" t="s">
        <v>1385</v>
      </c>
      <c r="K16" s="988"/>
      <c r="L16" s="988"/>
      <c r="M16" s="988"/>
      <c r="N16" s="988"/>
      <c r="O16" s="988"/>
      <c r="P16" s="988"/>
      <c r="Q16" s="988"/>
      <c r="R16" s="988"/>
      <c r="S16" s="989"/>
    </row>
    <row r="17" spans="1:19" ht="18" customHeight="1" x14ac:dyDescent="0.25">
      <c r="A17" s="1657"/>
      <c r="B17" s="1312"/>
      <c r="C17" s="1629"/>
      <c r="D17" s="1629"/>
      <c r="E17" s="1629"/>
      <c r="F17" s="1630"/>
      <c r="G17" s="2734"/>
      <c r="H17" s="2781"/>
      <c r="I17" s="2782"/>
      <c r="J17" s="987" t="s">
        <v>1386</v>
      </c>
      <c r="K17" s="988"/>
      <c r="L17" s="988"/>
      <c r="M17" s="988"/>
      <c r="N17" s="988"/>
      <c r="O17" s="988"/>
      <c r="P17" s="988"/>
      <c r="Q17" s="988"/>
      <c r="R17" s="988"/>
      <c r="S17" s="989"/>
    </row>
    <row r="18" spans="1:19" ht="18" customHeight="1" x14ac:dyDescent="0.25">
      <c r="A18" s="1657"/>
      <c r="B18" s="987"/>
      <c r="C18" s="988"/>
      <c r="D18" s="988"/>
      <c r="E18" s="988"/>
      <c r="F18" s="989"/>
      <c r="G18" s="2734"/>
      <c r="H18" s="2781"/>
      <c r="I18" s="2782"/>
      <c r="J18" s="1312" t="s">
        <v>1387</v>
      </c>
      <c r="K18" s="1629"/>
      <c r="L18" s="1629"/>
      <c r="M18" s="1629"/>
      <c r="N18" s="1629"/>
      <c r="O18" s="1629"/>
      <c r="P18" s="1629"/>
      <c r="Q18" s="1629"/>
      <c r="R18" s="1629"/>
      <c r="S18" s="1630"/>
    </row>
    <row r="19" spans="1:19" ht="18" customHeight="1" x14ac:dyDescent="0.25">
      <c r="A19" s="1657"/>
      <c r="B19" s="388"/>
      <c r="C19" s="445"/>
      <c r="D19" s="445"/>
      <c r="E19" s="445"/>
      <c r="F19" s="389"/>
      <c r="G19" s="2734"/>
      <c r="H19" s="2781"/>
      <c r="I19" s="2782"/>
      <c r="J19" s="965" t="s">
        <v>1388</v>
      </c>
      <c r="K19" s="966"/>
      <c r="L19" s="966"/>
      <c r="M19" s="966"/>
      <c r="N19" s="966"/>
      <c r="O19" s="966"/>
      <c r="P19" s="966"/>
      <c r="Q19" s="966"/>
      <c r="R19" s="966"/>
      <c r="S19" s="996"/>
    </row>
    <row r="20" spans="1:19" ht="18" customHeight="1" x14ac:dyDescent="0.25">
      <c r="A20" s="2221"/>
      <c r="B20" s="2783"/>
      <c r="C20" s="2784"/>
      <c r="D20" s="2784"/>
      <c r="E20" s="2784"/>
      <c r="F20" s="2785"/>
      <c r="G20" s="2734"/>
      <c r="H20" s="2781"/>
      <c r="I20" s="2782"/>
      <c r="J20" s="2783" t="s">
        <v>1389</v>
      </c>
      <c r="K20" s="2784"/>
      <c r="L20" s="2784"/>
      <c r="M20" s="2784"/>
      <c r="N20" s="2784"/>
      <c r="O20" s="2784"/>
      <c r="P20" s="2784"/>
      <c r="Q20" s="2784"/>
      <c r="R20" s="2784"/>
      <c r="S20" s="2785"/>
    </row>
    <row r="21" spans="1:19" ht="18" customHeight="1" x14ac:dyDescent="0.3">
      <c r="A21" s="256" t="s">
        <v>76</v>
      </c>
      <c r="B21" s="193"/>
      <c r="C21" s="193"/>
      <c r="D21" s="163"/>
      <c r="E21" s="163"/>
      <c r="F21" s="163"/>
      <c r="G21" s="2683" t="s">
        <v>77</v>
      </c>
      <c r="H21" s="2683"/>
      <c r="I21" s="2683"/>
      <c r="J21" s="2683"/>
      <c r="K21" s="2684" t="s">
        <v>78</v>
      </c>
      <c r="L21" s="2683"/>
      <c r="M21" s="2683"/>
      <c r="N21" s="2683"/>
      <c r="O21" s="2683" t="s">
        <v>79</v>
      </c>
      <c r="P21" s="2683"/>
      <c r="Q21" s="2683"/>
      <c r="R21" s="2683"/>
      <c r="S21" s="2683"/>
    </row>
    <row r="22" spans="1:19" ht="18" customHeight="1" x14ac:dyDescent="0.25">
      <c r="A22" s="2773" t="s">
        <v>1390</v>
      </c>
      <c r="B22" s="2773"/>
      <c r="C22" s="2773"/>
      <c r="D22" s="2773"/>
      <c r="E22" s="2773"/>
      <c r="F22" s="2773"/>
      <c r="G22" s="2774"/>
      <c r="H22" s="2775"/>
      <c r="I22" s="2775"/>
      <c r="J22" s="2775"/>
      <c r="K22" s="2774">
        <v>17700000</v>
      </c>
      <c r="L22" s="2775"/>
      <c r="M22" s="2775"/>
      <c r="N22" s="2776"/>
      <c r="O22" s="2777">
        <f>SUM(G22:N22)</f>
        <v>17700000</v>
      </c>
      <c r="P22" s="2777"/>
      <c r="Q22" s="2777"/>
      <c r="R22" s="2777"/>
      <c r="S22" s="2777"/>
    </row>
    <row r="23" spans="1:19" ht="18" customHeight="1" x14ac:dyDescent="0.25">
      <c r="A23" s="2385" t="s">
        <v>1391</v>
      </c>
      <c r="B23" s="2385"/>
      <c r="C23" s="2385"/>
      <c r="D23" s="2385"/>
      <c r="E23" s="2385"/>
      <c r="F23" s="971"/>
      <c r="G23" s="2766">
        <v>750000</v>
      </c>
      <c r="H23" s="2766"/>
      <c r="I23" s="2766"/>
      <c r="J23" s="2767"/>
      <c r="K23" s="2768"/>
      <c r="L23" s="2768"/>
      <c r="M23" s="2768"/>
      <c r="N23" s="2768"/>
      <c r="O23" s="2769">
        <f>SUM(G23:N23)</f>
        <v>750000</v>
      </c>
      <c r="P23" s="2770"/>
      <c r="Q23" s="2770"/>
      <c r="R23" s="2770"/>
      <c r="S23" s="2770"/>
    </row>
    <row r="24" spans="1:19" ht="18" customHeight="1" x14ac:dyDescent="0.25">
      <c r="A24" s="2771" t="s">
        <v>1392</v>
      </c>
      <c r="B24" s="2771"/>
      <c r="C24" s="2771"/>
      <c r="D24" s="2771"/>
      <c r="E24" s="2771"/>
      <c r="F24" s="997"/>
      <c r="G24" s="2768">
        <v>50000</v>
      </c>
      <c r="H24" s="2768"/>
      <c r="I24" s="2768"/>
      <c r="J24" s="2768"/>
      <c r="K24" s="2769"/>
      <c r="L24" s="2770"/>
      <c r="M24" s="2770"/>
      <c r="N24" s="2772"/>
      <c r="O24" s="2768">
        <f>SUM(G24:N24)</f>
        <v>50000</v>
      </c>
      <c r="P24" s="2768"/>
      <c r="Q24" s="2768"/>
      <c r="R24" s="2768"/>
      <c r="S24" s="2768"/>
    </row>
    <row r="25" spans="1:19" ht="18" customHeight="1" x14ac:dyDescent="0.25">
      <c r="A25" s="2752"/>
      <c r="B25" s="2753"/>
      <c r="C25" s="2753"/>
      <c r="D25" s="2753"/>
      <c r="E25" s="2753"/>
      <c r="F25" s="2754"/>
      <c r="G25" s="2755"/>
      <c r="H25" s="2755"/>
      <c r="I25" s="2755"/>
      <c r="J25" s="2756"/>
      <c r="K25" s="2757"/>
      <c r="L25" s="2758"/>
      <c r="M25" s="2758"/>
      <c r="N25" s="2759"/>
      <c r="O25" s="2756"/>
      <c r="P25" s="2760"/>
      <c r="Q25" s="2760"/>
      <c r="R25" s="2760"/>
      <c r="S25" s="2761"/>
    </row>
    <row r="26" spans="1:19" ht="18" customHeight="1" thickBot="1" x14ac:dyDescent="0.3">
      <c r="A26" s="2244" t="s">
        <v>80</v>
      </c>
      <c r="B26" s="2244"/>
      <c r="C26" s="2244"/>
      <c r="D26" s="2244"/>
      <c r="E26" s="2244"/>
      <c r="F26" s="2741"/>
      <c r="G26" s="2762">
        <f>SUM(G22:J24)</f>
        <v>800000</v>
      </c>
      <c r="H26" s="2763"/>
      <c r="I26" s="2763"/>
      <c r="J26" s="2763"/>
      <c r="K26" s="2764">
        <f>SUM(K22:N24)</f>
        <v>17700000</v>
      </c>
      <c r="L26" s="2765"/>
      <c r="M26" s="2765"/>
      <c r="N26" s="2765"/>
      <c r="O26" s="2765">
        <f>G26+K26</f>
        <v>18500000</v>
      </c>
      <c r="P26" s="2765"/>
      <c r="Q26" s="2765"/>
      <c r="R26" s="2765"/>
      <c r="S26" s="2765"/>
    </row>
    <row r="27" spans="1:19" ht="18" customHeight="1" thickTop="1" x14ac:dyDescent="0.3">
      <c r="A27" s="160"/>
      <c r="B27" s="173"/>
      <c r="C27" s="173"/>
      <c r="D27" s="173"/>
      <c r="E27" s="173"/>
      <c r="F27" s="173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94"/>
    </row>
    <row r="28" spans="1:19" ht="18" customHeight="1" x14ac:dyDescent="0.3">
      <c r="A28" s="2246" t="s">
        <v>81</v>
      </c>
      <c r="B28" s="2246"/>
      <c r="C28" s="2246" t="s">
        <v>82</v>
      </c>
      <c r="D28" s="2246"/>
      <c r="E28" s="2246" t="s">
        <v>83</v>
      </c>
      <c r="F28" s="2246"/>
      <c r="G28" s="2683" t="s">
        <v>81</v>
      </c>
      <c r="H28" s="2683"/>
      <c r="I28" s="2683"/>
      <c r="J28" s="2683"/>
      <c r="K28" s="2683" t="s">
        <v>82</v>
      </c>
      <c r="L28" s="2683"/>
      <c r="M28" s="2683"/>
      <c r="N28" s="2683"/>
      <c r="O28" s="2683" t="s">
        <v>83</v>
      </c>
      <c r="P28" s="2683"/>
      <c r="Q28" s="2683"/>
      <c r="R28" s="2683"/>
      <c r="S28" s="2683"/>
    </row>
    <row r="29" spans="1:19" ht="18" customHeight="1" x14ac:dyDescent="0.25">
      <c r="A29" s="2282" t="s">
        <v>84</v>
      </c>
      <c r="B29" s="2282"/>
      <c r="C29" s="2744" t="s">
        <v>1393</v>
      </c>
      <c r="D29" s="2745"/>
      <c r="E29" s="371" t="s">
        <v>1394</v>
      </c>
      <c r="F29" s="374"/>
      <c r="G29" s="1455" t="s">
        <v>85</v>
      </c>
      <c r="H29" s="2282"/>
      <c r="I29" s="2282"/>
      <c r="J29" s="2282"/>
      <c r="K29" s="1526" t="s">
        <v>1395</v>
      </c>
      <c r="L29" s="1527"/>
      <c r="M29" s="1527"/>
      <c r="N29" s="1527"/>
      <c r="O29" s="2749" t="s">
        <v>1396</v>
      </c>
      <c r="P29" s="2750"/>
      <c r="Q29" s="2750"/>
      <c r="R29" s="2750"/>
      <c r="S29" s="2751"/>
    </row>
    <row r="30" spans="1:19" ht="18" customHeight="1" x14ac:dyDescent="0.25">
      <c r="A30" s="2740"/>
      <c r="B30" s="2740"/>
      <c r="C30" s="2746"/>
      <c r="D30" s="2747"/>
      <c r="E30" s="358"/>
      <c r="F30" s="359"/>
      <c r="G30" s="1455"/>
      <c r="H30" s="2740"/>
      <c r="I30" s="2740"/>
      <c r="J30" s="2740"/>
      <c r="K30" s="970"/>
      <c r="L30" s="2748"/>
      <c r="M30" s="2748"/>
      <c r="N30" s="2748"/>
      <c r="O30" s="950" t="s">
        <v>1397</v>
      </c>
      <c r="P30" s="951"/>
      <c r="Q30" s="951"/>
      <c r="R30" s="951"/>
      <c r="S30" s="952"/>
    </row>
    <row r="31" spans="1:19" ht="18" customHeight="1" x14ac:dyDescent="0.25">
      <c r="A31" s="2741"/>
      <c r="B31" s="2741"/>
      <c r="C31" s="2742"/>
      <c r="D31" s="2743"/>
      <c r="E31" s="360"/>
      <c r="F31" s="361"/>
      <c r="G31" s="1455"/>
      <c r="H31" s="2741"/>
      <c r="I31" s="2741"/>
      <c r="J31" s="2741"/>
      <c r="K31" s="300"/>
      <c r="L31" s="252"/>
      <c r="M31" s="252"/>
      <c r="N31" s="252"/>
      <c r="O31" s="372"/>
      <c r="P31" s="467"/>
      <c r="Q31" s="467"/>
      <c r="R31" s="467"/>
      <c r="S31" s="373"/>
    </row>
    <row r="32" spans="1:19" ht="18" customHeight="1" x14ac:dyDescent="0.3">
      <c r="A32" s="257" t="s">
        <v>86</v>
      </c>
      <c r="B32" s="258"/>
      <c r="C32" s="240"/>
      <c r="D32" s="240"/>
      <c r="E32" s="2678"/>
      <c r="F32" s="2680"/>
      <c r="G32" s="2735"/>
      <c r="H32" s="2736"/>
      <c r="I32" s="2736"/>
      <c r="J32" s="2737"/>
      <c r="K32" s="2678"/>
      <c r="L32" s="2679"/>
      <c r="M32" s="2679"/>
      <c r="N32" s="2680"/>
      <c r="O32" s="2678"/>
      <c r="P32" s="2679"/>
      <c r="Q32" s="2679"/>
      <c r="R32" s="2679"/>
      <c r="S32" s="2680"/>
    </row>
    <row r="33" spans="1:19" ht="18" customHeight="1" x14ac:dyDescent="0.3">
      <c r="A33" s="2715" t="s">
        <v>81</v>
      </c>
      <c r="B33" s="2715"/>
      <c r="C33" s="2247" t="s">
        <v>82</v>
      </c>
      <c r="D33" s="2246"/>
      <c r="E33" s="2247" t="s">
        <v>83</v>
      </c>
      <c r="F33" s="2247"/>
      <c r="G33" s="2683" t="s">
        <v>81</v>
      </c>
      <c r="H33" s="2681"/>
      <c r="I33" s="2681"/>
      <c r="J33" s="2681"/>
      <c r="K33" s="2738" t="s">
        <v>82</v>
      </c>
      <c r="L33" s="2739"/>
      <c r="M33" s="2739"/>
      <c r="N33" s="2684"/>
      <c r="O33" s="2681" t="s">
        <v>83</v>
      </c>
      <c r="P33" s="2681"/>
      <c r="Q33" s="2681"/>
      <c r="R33" s="2681"/>
      <c r="S33" s="2682"/>
    </row>
    <row r="34" spans="1:19" ht="18" customHeight="1" x14ac:dyDescent="0.25">
      <c r="A34" s="2267" t="s">
        <v>409</v>
      </c>
      <c r="B34" s="955"/>
      <c r="C34" s="2113" t="s">
        <v>1398</v>
      </c>
      <c r="D34" s="1843"/>
      <c r="E34" s="1009" t="s">
        <v>1110</v>
      </c>
      <c r="F34" s="1009"/>
      <c r="G34" s="2734" t="s">
        <v>410</v>
      </c>
      <c r="H34" s="967"/>
      <c r="I34" s="967"/>
      <c r="J34" s="967"/>
      <c r="K34" s="2113" t="s">
        <v>1399</v>
      </c>
      <c r="L34" s="1842"/>
      <c r="M34" s="1842"/>
      <c r="N34" s="1843"/>
      <c r="O34" s="2113" t="s">
        <v>1400</v>
      </c>
      <c r="P34" s="1842"/>
      <c r="Q34" s="1842"/>
      <c r="R34" s="1842"/>
      <c r="S34" s="1843"/>
    </row>
    <row r="35" spans="1:19" ht="18" customHeight="1" x14ac:dyDescent="0.25">
      <c r="A35" s="2732"/>
      <c r="B35" s="2733"/>
      <c r="C35" s="987" t="s">
        <v>1401</v>
      </c>
      <c r="D35" s="988"/>
      <c r="E35" s="987" t="s">
        <v>1110</v>
      </c>
      <c r="F35" s="989"/>
      <c r="G35" s="2734"/>
      <c r="H35" s="993"/>
      <c r="I35" s="993"/>
      <c r="J35" s="993"/>
      <c r="K35" s="2698"/>
      <c r="L35" s="2699"/>
      <c r="M35" s="2699"/>
      <c r="N35" s="2699"/>
      <c r="O35" s="2698"/>
      <c r="P35" s="2699"/>
      <c r="Q35" s="2699"/>
      <c r="R35" s="2699"/>
      <c r="S35" s="2700"/>
    </row>
    <row r="36" spans="1:19" ht="18" customHeight="1" x14ac:dyDescent="0.25">
      <c r="A36" s="2268"/>
      <c r="B36" s="956"/>
      <c r="C36" s="945"/>
      <c r="D36" s="990"/>
      <c r="E36" s="945"/>
      <c r="F36" s="946"/>
      <c r="G36" s="2734"/>
      <c r="H36" s="963"/>
      <c r="I36" s="963"/>
      <c r="J36" s="963"/>
      <c r="K36" s="2701"/>
      <c r="L36" s="2702"/>
      <c r="M36" s="2702"/>
      <c r="N36" s="2702"/>
      <c r="O36" s="2701"/>
      <c r="P36" s="2702"/>
      <c r="Q36" s="2702"/>
      <c r="R36" s="2702"/>
      <c r="S36" s="2703"/>
    </row>
    <row r="37" spans="1:19" ht="18" customHeight="1" x14ac:dyDescent="0.25">
      <c r="A37" s="257" t="s">
        <v>90</v>
      </c>
      <c r="B37" s="797"/>
      <c r="C37" s="798"/>
      <c r="D37" s="798"/>
      <c r="E37" s="798"/>
      <c r="F37" s="798"/>
      <c r="G37" s="799"/>
      <c r="H37" s="799"/>
      <c r="I37" s="799"/>
      <c r="J37" s="799"/>
      <c r="K37" s="798"/>
      <c r="L37" s="798"/>
      <c r="M37" s="798"/>
      <c r="N37" s="798"/>
      <c r="O37" s="798"/>
      <c r="P37" s="798"/>
      <c r="Q37" s="798"/>
      <c r="R37" s="798"/>
      <c r="S37" s="800"/>
    </row>
    <row r="38" spans="1:19" ht="18" customHeight="1" x14ac:dyDescent="0.3">
      <c r="A38" s="2719" t="s">
        <v>91</v>
      </c>
      <c r="B38" s="2719"/>
      <c r="C38" s="953" t="s">
        <v>1402</v>
      </c>
      <c r="D38" s="994"/>
      <c r="E38" s="995"/>
      <c r="F38" s="2721" t="s">
        <v>92</v>
      </c>
      <c r="G38" s="2722"/>
      <c r="H38" s="2723" t="s">
        <v>1403</v>
      </c>
      <c r="I38" s="2724"/>
      <c r="J38" s="2724"/>
      <c r="K38" s="2724"/>
      <c r="L38" s="2724"/>
      <c r="M38" s="2724"/>
      <c r="N38" s="2724"/>
      <c r="O38" s="2724"/>
      <c r="P38" s="2724"/>
      <c r="Q38" s="2724"/>
      <c r="R38" s="2724"/>
      <c r="S38" s="2725"/>
    </row>
    <row r="39" spans="1:19" ht="18" customHeight="1" x14ac:dyDescent="0.3">
      <c r="A39" s="2720"/>
      <c r="B39" s="2720"/>
      <c r="C39" s="2726" t="s">
        <v>1404</v>
      </c>
      <c r="D39" s="2727"/>
      <c r="E39" s="2728"/>
      <c r="F39" s="2721"/>
      <c r="G39" s="2722"/>
      <c r="H39" s="2729" t="s">
        <v>1403</v>
      </c>
      <c r="I39" s="2730"/>
      <c r="J39" s="2730"/>
      <c r="K39" s="2730"/>
      <c r="L39" s="2730"/>
      <c r="M39" s="2730"/>
      <c r="N39" s="2730"/>
      <c r="O39" s="2730"/>
      <c r="P39" s="2730"/>
      <c r="Q39" s="2730"/>
      <c r="R39" s="2730"/>
      <c r="S39" s="2731"/>
    </row>
    <row r="40" spans="1:19" ht="18" customHeight="1" x14ac:dyDescent="0.3">
      <c r="A40" s="2711" t="s">
        <v>93</v>
      </c>
      <c r="B40" s="2711"/>
      <c r="C40" s="380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253"/>
    </row>
    <row r="41" spans="1:19" ht="18" customHeight="1" x14ac:dyDescent="0.25">
      <c r="A41" s="2712" t="s">
        <v>417</v>
      </c>
      <c r="B41" s="2712"/>
      <c r="C41" s="2713"/>
      <c r="D41" s="2716" t="s">
        <v>95</v>
      </c>
      <c r="E41" s="2716" t="s">
        <v>96</v>
      </c>
      <c r="F41" s="2712" t="s">
        <v>97</v>
      </c>
      <c r="G41" s="2718" t="s">
        <v>98</v>
      </c>
      <c r="H41" s="2713"/>
      <c r="I41" s="2713"/>
      <c r="J41" s="2713"/>
      <c r="K41" s="2713"/>
      <c r="L41" s="2713"/>
      <c r="M41" s="2713"/>
      <c r="N41" s="2713"/>
      <c r="O41" s="2713"/>
      <c r="P41" s="2713"/>
      <c r="Q41" s="2713"/>
      <c r="R41" s="2713"/>
      <c r="S41" s="2712"/>
    </row>
    <row r="42" spans="1:19" ht="18" customHeight="1" x14ac:dyDescent="0.3">
      <c r="A42" s="2714"/>
      <c r="B42" s="2714"/>
      <c r="C42" s="2715"/>
      <c r="D42" s="2717"/>
      <c r="E42" s="2717"/>
      <c r="F42" s="2714"/>
      <c r="G42" s="272" t="s">
        <v>99</v>
      </c>
      <c r="H42" s="272" t="s">
        <v>100</v>
      </c>
      <c r="I42" s="279" t="s">
        <v>101</v>
      </c>
      <c r="J42" s="272" t="s">
        <v>102</v>
      </c>
      <c r="K42" s="279" t="s">
        <v>103</v>
      </c>
      <c r="L42" s="272" t="s">
        <v>104</v>
      </c>
      <c r="M42" s="279" t="s">
        <v>105</v>
      </c>
      <c r="N42" s="272" t="s">
        <v>106</v>
      </c>
      <c r="O42" s="279" t="s">
        <v>107</v>
      </c>
      <c r="P42" s="272" t="s">
        <v>108</v>
      </c>
      <c r="Q42" s="279" t="s">
        <v>109</v>
      </c>
      <c r="R42" s="272" t="s">
        <v>110</v>
      </c>
      <c r="S42" s="272" t="s">
        <v>111</v>
      </c>
    </row>
    <row r="43" spans="1:19" ht="18" customHeight="1" x14ac:dyDescent="0.25">
      <c r="A43" s="2382" t="s">
        <v>1405</v>
      </c>
      <c r="B43" s="2383"/>
      <c r="C43" s="2383"/>
      <c r="D43" s="365" t="s">
        <v>1406</v>
      </c>
      <c r="E43" s="365" t="s">
        <v>1407</v>
      </c>
      <c r="F43" s="712">
        <v>0.1</v>
      </c>
      <c r="G43" s="720">
        <v>0.5</v>
      </c>
      <c r="H43" s="720">
        <v>0.5</v>
      </c>
      <c r="I43" s="721"/>
      <c r="J43" s="720"/>
      <c r="K43" s="721"/>
      <c r="L43" s="720"/>
      <c r="M43" s="721"/>
      <c r="N43" s="720"/>
      <c r="O43" s="721"/>
      <c r="P43" s="720"/>
      <c r="Q43" s="721"/>
      <c r="R43" s="720"/>
      <c r="S43" s="722">
        <f t="shared" ref="S43:S47" si="0">SUM(G43:R43)</f>
        <v>1</v>
      </c>
    </row>
    <row r="44" spans="1:19" ht="18" customHeight="1" x14ac:dyDescent="0.25">
      <c r="A44" s="2540" t="s">
        <v>1408</v>
      </c>
      <c r="B44" s="2695"/>
      <c r="C44" s="2695"/>
      <c r="D44" s="750" t="s">
        <v>1409</v>
      </c>
      <c r="E44" s="750" t="s">
        <v>1410</v>
      </c>
      <c r="F44" s="715">
        <v>0.1</v>
      </c>
      <c r="G44" s="723">
        <v>0.25</v>
      </c>
      <c r="H44" s="723">
        <v>0.25</v>
      </c>
      <c r="I44" s="724">
        <v>0.5</v>
      </c>
      <c r="J44" s="723"/>
      <c r="K44" s="724"/>
      <c r="L44" s="723"/>
      <c r="M44" s="724"/>
      <c r="N44" s="723"/>
      <c r="O44" s="724"/>
      <c r="P44" s="723"/>
      <c r="Q44" s="724"/>
      <c r="R44" s="723"/>
      <c r="S44" s="717">
        <f t="shared" si="0"/>
        <v>1</v>
      </c>
    </row>
    <row r="45" spans="1:19" ht="18" customHeight="1" x14ac:dyDescent="0.25">
      <c r="A45" s="2540" t="s">
        <v>1411</v>
      </c>
      <c r="B45" s="2695"/>
      <c r="C45" s="2695"/>
      <c r="D45" s="751" t="s">
        <v>1412</v>
      </c>
      <c r="E45" s="750" t="s">
        <v>1413</v>
      </c>
      <c r="F45" s="715">
        <v>0.1</v>
      </c>
      <c r="G45" s="723">
        <v>0.3</v>
      </c>
      <c r="H45" s="723">
        <v>0.3</v>
      </c>
      <c r="I45" s="724">
        <v>0.4</v>
      </c>
      <c r="J45" s="723"/>
      <c r="K45" s="724"/>
      <c r="L45" s="723"/>
      <c r="M45" s="724"/>
      <c r="N45" s="723"/>
      <c r="O45" s="724"/>
      <c r="P45" s="723"/>
      <c r="Q45" s="724"/>
      <c r="R45" s="723"/>
      <c r="S45" s="717">
        <f t="shared" si="0"/>
        <v>1</v>
      </c>
    </row>
    <row r="46" spans="1:19" ht="18" customHeight="1" x14ac:dyDescent="0.25">
      <c r="A46" s="388"/>
      <c r="B46" s="445"/>
      <c r="C46" s="445"/>
      <c r="D46" s="530" t="s">
        <v>1414</v>
      </c>
      <c r="E46" s="191"/>
      <c r="F46" s="181"/>
      <c r="G46" s="658"/>
      <c r="H46" s="658"/>
      <c r="I46" s="659"/>
      <c r="J46" s="658"/>
      <c r="K46" s="659"/>
      <c r="L46" s="658"/>
      <c r="M46" s="659"/>
      <c r="N46" s="658"/>
      <c r="O46" s="659"/>
      <c r="P46" s="658"/>
      <c r="Q46" s="659"/>
      <c r="R46" s="658"/>
      <c r="S46" s="294"/>
    </row>
    <row r="47" spans="1:19" s="801" customFormat="1" ht="18" customHeight="1" x14ac:dyDescent="0.25">
      <c r="A47" s="2540" t="s">
        <v>1415</v>
      </c>
      <c r="B47" s="2695"/>
      <c r="C47" s="2695"/>
      <c r="D47" s="750" t="s">
        <v>1416</v>
      </c>
      <c r="E47" s="732" t="s">
        <v>1417</v>
      </c>
      <c r="F47" s="715">
        <v>0.2</v>
      </c>
      <c r="G47" s="723"/>
      <c r="H47" s="723"/>
      <c r="I47" s="724">
        <v>0.2</v>
      </c>
      <c r="J47" s="723">
        <v>0.2</v>
      </c>
      <c r="K47" s="724">
        <v>0.2</v>
      </c>
      <c r="L47" s="723">
        <v>0.4</v>
      </c>
      <c r="M47" s="724"/>
      <c r="N47" s="723"/>
      <c r="O47" s="724"/>
      <c r="P47" s="723"/>
      <c r="Q47" s="724"/>
      <c r="R47" s="723"/>
      <c r="S47" s="717">
        <f t="shared" si="0"/>
        <v>1</v>
      </c>
    </row>
    <row r="48" spans="1:19" s="801" customFormat="1" ht="18" customHeight="1" x14ac:dyDescent="0.25">
      <c r="A48" s="388"/>
      <c r="B48" s="445"/>
      <c r="C48" s="445"/>
      <c r="D48" s="191" t="s">
        <v>1418</v>
      </c>
      <c r="E48" s="191" t="s">
        <v>1419</v>
      </c>
      <c r="F48" s="181"/>
      <c r="G48" s="658"/>
      <c r="H48" s="658"/>
      <c r="I48" s="659"/>
      <c r="J48" s="658"/>
      <c r="K48" s="659"/>
      <c r="L48" s="658"/>
      <c r="M48" s="659"/>
      <c r="N48" s="658"/>
      <c r="O48" s="659"/>
      <c r="P48" s="658"/>
      <c r="Q48" s="659"/>
      <c r="R48" s="658"/>
      <c r="S48" s="294"/>
    </row>
    <row r="49" spans="1:19" ht="18" customHeight="1" x14ac:dyDescent="0.25">
      <c r="A49" s="1007" t="s">
        <v>1420</v>
      </c>
      <c r="B49" s="2691"/>
      <c r="C49" s="1008"/>
      <c r="D49" s="750" t="s">
        <v>1421</v>
      </c>
      <c r="E49" s="732" t="s">
        <v>1422</v>
      </c>
      <c r="F49" s="715">
        <v>0.2</v>
      </c>
      <c r="G49" s="723"/>
      <c r="H49" s="723"/>
      <c r="I49" s="724"/>
      <c r="J49" s="723"/>
      <c r="K49" s="724"/>
      <c r="L49" s="723"/>
      <c r="M49" s="724">
        <v>0.25</v>
      </c>
      <c r="N49" s="723">
        <v>0.25</v>
      </c>
      <c r="O49" s="724">
        <v>0.25</v>
      </c>
      <c r="P49" s="723">
        <v>0.25</v>
      </c>
      <c r="Q49" s="724"/>
      <c r="R49" s="723"/>
      <c r="S49" s="717">
        <f>SUM(G47:R47)</f>
        <v>1</v>
      </c>
    </row>
    <row r="50" spans="1:19" ht="18" customHeight="1" x14ac:dyDescent="0.25">
      <c r="A50" s="177"/>
      <c r="B50" s="706"/>
      <c r="C50" s="706"/>
      <c r="D50" s="191"/>
      <c r="E50" s="166" t="s">
        <v>1419</v>
      </c>
      <c r="F50" s="181"/>
      <c r="G50" s="658"/>
      <c r="H50" s="658"/>
      <c r="I50" s="659"/>
      <c r="J50" s="658"/>
      <c r="K50" s="659"/>
      <c r="L50" s="658"/>
      <c r="M50" s="659"/>
      <c r="N50" s="658"/>
      <c r="O50" s="659"/>
      <c r="P50" s="658"/>
      <c r="Q50" s="659"/>
      <c r="R50" s="658"/>
      <c r="S50" s="294"/>
    </row>
    <row r="51" spans="1:19" s="801" customFormat="1" ht="18" customHeight="1" x14ac:dyDescent="0.25">
      <c r="A51" s="1007" t="s">
        <v>1423</v>
      </c>
      <c r="B51" s="2691"/>
      <c r="C51" s="1008"/>
      <c r="D51" s="750" t="s">
        <v>1424</v>
      </c>
      <c r="E51" s="732" t="s">
        <v>1425</v>
      </c>
      <c r="F51" s="715">
        <v>0.1</v>
      </c>
      <c r="G51" s="723"/>
      <c r="H51" s="723"/>
      <c r="I51" s="724"/>
      <c r="J51" s="723"/>
      <c r="K51" s="724"/>
      <c r="L51" s="723"/>
      <c r="M51" s="724">
        <v>0.5</v>
      </c>
      <c r="N51" s="723">
        <v>0.5</v>
      </c>
      <c r="O51" s="724"/>
      <c r="P51" s="723"/>
      <c r="Q51" s="724"/>
      <c r="R51" s="723"/>
      <c r="S51" s="717">
        <f>SUM(G49:R49)</f>
        <v>1</v>
      </c>
    </row>
    <row r="52" spans="1:19" s="801" customFormat="1" ht="18" customHeight="1" x14ac:dyDescent="0.25">
      <c r="A52" s="971"/>
      <c r="B52" s="1005"/>
      <c r="C52" s="972"/>
      <c r="D52" s="191" t="s">
        <v>1426</v>
      </c>
      <c r="E52" s="166"/>
      <c r="F52" s="181"/>
      <c r="G52" s="658"/>
      <c r="H52" s="658"/>
      <c r="I52" s="659"/>
      <c r="J52" s="658"/>
      <c r="K52" s="659"/>
      <c r="L52" s="658"/>
      <c r="M52" s="659"/>
      <c r="N52" s="658"/>
      <c r="O52" s="659"/>
      <c r="P52" s="658"/>
      <c r="Q52" s="659"/>
      <c r="R52" s="658"/>
      <c r="S52" s="294"/>
    </row>
    <row r="53" spans="1:19" ht="18" customHeight="1" x14ac:dyDescent="0.25">
      <c r="A53" s="1007" t="s">
        <v>1427</v>
      </c>
      <c r="B53" s="2691"/>
      <c r="C53" s="1008"/>
      <c r="D53" s="750" t="s">
        <v>1428</v>
      </c>
      <c r="E53" s="732" t="s">
        <v>1422</v>
      </c>
      <c r="F53" s="715">
        <v>0.1</v>
      </c>
      <c r="G53" s="723"/>
      <c r="H53" s="723"/>
      <c r="I53" s="724"/>
      <c r="J53" s="723"/>
      <c r="K53" s="724"/>
      <c r="L53" s="723"/>
      <c r="M53" s="724">
        <v>0.2</v>
      </c>
      <c r="N53" s="723">
        <v>0.2</v>
      </c>
      <c r="O53" s="724">
        <v>0.2</v>
      </c>
      <c r="P53" s="723">
        <v>0.2</v>
      </c>
      <c r="Q53" s="724">
        <v>0.2</v>
      </c>
      <c r="R53" s="723"/>
      <c r="S53" s="717">
        <f>SUM(G51:R51)</f>
        <v>1</v>
      </c>
    </row>
    <row r="54" spans="1:19" ht="18" customHeight="1" x14ac:dyDescent="0.25">
      <c r="A54" s="727"/>
      <c r="B54" s="704"/>
      <c r="C54" s="704"/>
      <c r="D54" s="752"/>
      <c r="E54" s="731" t="s">
        <v>1419</v>
      </c>
      <c r="F54" s="713"/>
      <c r="G54" s="725"/>
      <c r="H54" s="725"/>
      <c r="I54" s="726"/>
      <c r="J54" s="725"/>
      <c r="K54" s="726"/>
      <c r="L54" s="725"/>
      <c r="M54" s="726"/>
      <c r="N54" s="725"/>
      <c r="O54" s="726"/>
      <c r="P54" s="725"/>
      <c r="Q54" s="726"/>
      <c r="R54" s="725"/>
      <c r="S54" s="714"/>
    </row>
    <row r="55" spans="1:19" ht="18" customHeight="1" x14ac:dyDescent="0.25">
      <c r="A55" s="2610" t="s">
        <v>1429</v>
      </c>
      <c r="B55" s="2611"/>
      <c r="C55" s="2611"/>
      <c r="D55" s="700" t="s">
        <v>138</v>
      </c>
      <c r="E55" s="700" t="s">
        <v>1410</v>
      </c>
      <c r="F55" s="366">
        <v>0.1</v>
      </c>
      <c r="G55" s="449"/>
      <c r="H55" s="449"/>
      <c r="I55" s="450"/>
      <c r="J55" s="449"/>
      <c r="K55" s="450"/>
      <c r="L55" s="449">
        <v>0.5</v>
      </c>
      <c r="M55" s="450"/>
      <c r="N55" s="449"/>
      <c r="O55" s="450"/>
      <c r="P55" s="449"/>
      <c r="Q55" s="450"/>
      <c r="R55" s="449">
        <v>0.5</v>
      </c>
      <c r="S55" s="451">
        <f>SUM(G53:R53)</f>
        <v>1</v>
      </c>
    </row>
    <row r="56" spans="1:19" ht="18" customHeight="1" x14ac:dyDescent="0.3">
      <c r="A56" s="2692" t="s">
        <v>111</v>
      </c>
      <c r="B56" s="2692"/>
      <c r="C56" s="2693"/>
      <c r="D56" s="381"/>
      <c r="E56" s="381"/>
      <c r="F56" s="382">
        <f>SUM(F43:F55)</f>
        <v>0.99999999999999989</v>
      </c>
      <c r="G56" s="382">
        <f t="shared" ref="G56:R56" si="1">(G43*$F$43)+(G44*$F$44)+(G45*$F$45)+(G47*$F$47)+(G49*$F$49)+(G51*$F$51)+(G53*$F$53)+(G55*$F$55)</f>
        <v>0.10500000000000001</v>
      </c>
      <c r="H56" s="382">
        <f t="shared" si="1"/>
        <v>0.10500000000000001</v>
      </c>
      <c r="I56" s="802">
        <f t="shared" si="1"/>
        <v>0.13</v>
      </c>
      <c r="J56" s="382">
        <f t="shared" si="1"/>
        <v>4.0000000000000008E-2</v>
      </c>
      <c r="K56" s="802">
        <f t="shared" si="1"/>
        <v>4.0000000000000008E-2</v>
      </c>
      <c r="L56" s="382">
        <f t="shared" si="1"/>
        <v>0.13</v>
      </c>
      <c r="M56" s="802">
        <f t="shared" si="1"/>
        <v>0.12000000000000001</v>
      </c>
      <c r="N56" s="382">
        <f t="shared" si="1"/>
        <v>0.12000000000000001</v>
      </c>
      <c r="O56" s="802">
        <f t="shared" si="1"/>
        <v>7.0000000000000007E-2</v>
      </c>
      <c r="P56" s="382">
        <f t="shared" si="1"/>
        <v>7.0000000000000007E-2</v>
      </c>
      <c r="Q56" s="802">
        <f t="shared" si="1"/>
        <v>2.0000000000000004E-2</v>
      </c>
      <c r="R56" s="382">
        <f t="shared" si="1"/>
        <v>0.05</v>
      </c>
      <c r="S56" s="382">
        <f>SUM(G56:R56)</f>
        <v>1.0000000000000002</v>
      </c>
    </row>
    <row r="57" spans="1:19" ht="18" customHeight="1" x14ac:dyDescent="0.3">
      <c r="A57" s="1302" t="s">
        <v>118</v>
      </c>
      <c r="B57" s="1302"/>
      <c r="C57" s="2694"/>
      <c r="D57" s="247"/>
      <c r="E57" s="247"/>
      <c r="F57" s="248">
        <f>SUM(F43:F55)</f>
        <v>0.99999999999999989</v>
      </c>
      <c r="G57" s="248">
        <f>G56</f>
        <v>0.10500000000000001</v>
      </c>
      <c r="H57" s="248">
        <f>G57+H56</f>
        <v>0.21000000000000002</v>
      </c>
      <c r="I57" s="259">
        <f>H57+I56</f>
        <v>0.34</v>
      </c>
      <c r="J57" s="248">
        <f>I57+J56</f>
        <v>0.38</v>
      </c>
      <c r="K57" s="259">
        <f>J57+K56</f>
        <v>0.42000000000000004</v>
      </c>
      <c r="L57" s="248">
        <f t="shared" ref="L57:Q57" si="2">K57+L56</f>
        <v>0.55000000000000004</v>
      </c>
      <c r="M57" s="259">
        <f t="shared" si="2"/>
        <v>0.67</v>
      </c>
      <c r="N57" s="248">
        <f t="shared" si="2"/>
        <v>0.79</v>
      </c>
      <c r="O57" s="259">
        <f t="shared" si="2"/>
        <v>0.8600000000000001</v>
      </c>
      <c r="P57" s="248">
        <f t="shared" si="2"/>
        <v>0.93000000000000016</v>
      </c>
      <c r="Q57" s="259">
        <f t="shared" si="2"/>
        <v>0.95000000000000018</v>
      </c>
      <c r="R57" s="248">
        <f>Q57+R56</f>
        <v>1.0000000000000002</v>
      </c>
      <c r="S57" s="248"/>
    </row>
    <row r="58" spans="1:19" ht="18" customHeight="1" x14ac:dyDescent="0.3">
      <c r="A58" s="2289"/>
      <c r="B58" s="1888"/>
      <c r="C58" s="1888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76"/>
    </row>
    <row r="59" spans="1:19" ht="18" customHeight="1" x14ac:dyDescent="0.35">
      <c r="A59" s="2296" t="s">
        <v>120</v>
      </c>
      <c r="B59" s="2297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76"/>
    </row>
    <row r="60" spans="1:19" s="251" customFormat="1" ht="18" customHeight="1" x14ac:dyDescent="0.25">
      <c r="A60" s="2554" t="s">
        <v>121</v>
      </c>
      <c r="B60" s="2555"/>
      <c r="C60" s="302" t="s">
        <v>1180</v>
      </c>
      <c r="D60" s="2281" t="s">
        <v>123</v>
      </c>
      <c r="E60" s="2556"/>
      <c r="F60" s="2281" t="s">
        <v>124</v>
      </c>
      <c r="G60" s="2556"/>
      <c r="H60" s="2281" t="s">
        <v>125</v>
      </c>
      <c r="I60" s="2557"/>
      <c r="J60" s="2557"/>
      <c r="K60" s="2557"/>
      <c r="L60" s="2557"/>
      <c r="M60" s="2557"/>
      <c r="N60" s="2557"/>
      <c r="O60" s="2557"/>
      <c r="P60" s="2557"/>
      <c r="Q60" s="2557"/>
      <c r="R60" s="2557"/>
      <c r="S60" s="2556"/>
    </row>
    <row r="61" spans="1:19" ht="18" customHeight="1" x14ac:dyDescent="0.3">
      <c r="A61" s="2709" t="s">
        <v>1430</v>
      </c>
      <c r="B61" s="2710"/>
      <c r="C61" s="843" t="s">
        <v>1431</v>
      </c>
      <c r="D61" s="2688"/>
      <c r="E61" s="2689"/>
      <c r="F61" s="2688"/>
      <c r="G61" s="2689"/>
      <c r="H61" s="2688"/>
      <c r="I61" s="2690"/>
      <c r="J61" s="2690"/>
      <c r="K61" s="2690"/>
      <c r="L61" s="2690"/>
      <c r="M61" s="2690"/>
      <c r="N61" s="2690"/>
      <c r="O61" s="2690"/>
      <c r="P61" s="2690"/>
      <c r="Q61" s="2690"/>
      <c r="R61" s="2690"/>
      <c r="S61" s="2689"/>
    </row>
    <row r="62" spans="1:19" ht="18" customHeight="1" x14ac:dyDescent="0.3">
      <c r="A62" s="968" t="s">
        <v>1432</v>
      </c>
      <c r="B62" s="969"/>
      <c r="C62" s="436" t="s">
        <v>1433</v>
      </c>
      <c r="D62" s="2685"/>
      <c r="E62" s="2686"/>
      <c r="F62" s="2685"/>
      <c r="G62" s="2686"/>
      <c r="H62" s="2685"/>
      <c r="I62" s="2687"/>
      <c r="J62" s="2687"/>
      <c r="K62" s="2687"/>
      <c r="L62" s="2687"/>
      <c r="M62" s="2687"/>
      <c r="N62" s="2687"/>
      <c r="O62" s="2687"/>
      <c r="P62" s="2687"/>
      <c r="Q62" s="2687"/>
      <c r="R62" s="2687"/>
      <c r="S62" s="2686"/>
    </row>
    <row r="63" spans="1:19" ht="18" customHeight="1" x14ac:dyDescent="0.3">
      <c r="A63" s="2696"/>
      <c r="B63" s="2697"/>
      <c r="C63" s="442" t="s">
        <v>1434</v>
      </c>
      <c r="D63" s="2685"/>
      <c r="E63" s="2686"/>
      <c r="F63" s="2685"/>
      <c r="G63" s="2686"/>
      <c r="H63" s="2685"/>
      <c r="I63" s="2687"/>
      <c r="J63" s="2687"/>
      <c r="K63" s="2687"/>
      <c r="L63" s="2687"/>
      <c r="M63" s="2687"/>
      <c r="N63" s="2687"/>
      <c r="O63" s="2687"/>
      <c r="P63" s="2687"/>
      <c r="Q63" s="2687"/>
      <c r="R63" s="2687"/>
      <c r="S63" s="2686"/>
    </row>
    <row r="64" spans="1:19" ht="18" customHeight="1" x14ac:dyDescent="0.3">
      <c r="A64" s="2696"/>
      <c r="B64" s="2697"/>
      <c r="C64" s="442"/>
      <c r="D64" s="2685"/>
      <c r="E64" s="2686"/>
      <c r="F64" s="2685"/>
      <c r="G64" s="2686"/>
      <c r="H64" s="2685"/>
      <c r="I64" s="2687"/>
      <c r="J64" s="2687"/>
      <c r="K64" s="2687"/>
      <c r="L64" s="2687"/>
      <c r="M64" s="2687"/>
      <c r="N64" s="2687"/>
      <c r="O64" s="2687"/>
      <c r="P64" s="2687"/>
      <c r="Q64" s="2687"/>
      <c r="R64" s="2687"/>
      <c r="S64" s="2686"/>
    </row>
    <row r="65" spans="1:19" ht="18" customHeight="1" x14ac:dyDescent="0.3">
      <c r="A65" s="2704"/>
      <c r="B65" s="2705"/>
      <c r="C65" s="437"/>
      <c r="D65" s="2706"/>
      <c r="E65" s="2707"/>
      <c r="F65" s="2706"/>
      <c r="G65" s="2707"/>
      <c r="H65" s="2706"/>
      <c r="I65" s="2708"/>
      <c r="J65" s="2708"/>
      <c r="K65" s="2708"/>
      <c r="L65" s="2708"/>
      <c r="M65" s="2708"/>
      <c r="N65" s="2708"/>
      <c r="O65" s="2708"/>
      <c r="P65" s="2708"/>
      <c r="Q65" s="2708"/>
      <c r="R65" s="2708"/>
      <c r="S65" s="2707"/>
    </row>
  </sheetData>
  <mergeCells count="145">
    <mergeCell ref="B5:S5"/>
    <mergeCell ref="B6:S6"/>
    <mergeCell ref="A7:A9"/>
    <mergeCell ref="C8:S8"/>
    <mergeCell ref="C9:S9"/>
    <mergeCell ref="B1:S1"/>
    <mergeCell ref="B2:S2"/>
    <mergeCell ref="B3:E3"/>
    <mergeCell ref="F3:G3"/>
    <mergeCell ref="H3:S3"/>
    <mergeCell ref="B4:E4"/>
    <mergeCell ref="F4:G4"/>
    <mergeCell ref="H4:S4"/>
    <mergeCell ref="A22:F22"/>
    <mergeCell ref="G22:J22"/>
    <mergeCell ref="K22:N22"/>
    <mergeCell ref="O22:S22"/>
    <mergeCell ref="C10:S10"/>
    <mergeCell ref="A11:A13"/>
    <mergeCell ref="B11:S11"/>
    <mergeCell ref="B13:S13"/>
    <mergeCell ref="A14:A20"/>
    <mergeCell ref="G14:I20"/>
    <mergeCell ref="B14:F14"/>
    <mergeCell ref="B20:F20"/>
    <mergeCell ref="B16:F16"/>
    <mergeCell ref="B15:F15"/>
    <mergeCell ref="B17:F17"/>
    <mergeCell ref="B18:F18"/>
    <mergeCell ref="J14:S14"/>
    <mergeCell ref="J15:S15"/>
    <mergeCell ref="J16:S16"/>
    <mergeCell ref="B12:S12"/>
    <mergeCell ref="J17:S17"/>
    <mergeCell ref="J18:S18"/>
    <mergeCell ref="J19:S19"/>
    <mergeCell ref="J20:S20"/>
    <mergeCell ref="A25:F25"/>
    <mergeCell ref="G25:J25"/>
    <mergeCell ref="K25:N25"/>
    <mergeCell ref="O25:S25"/>
    <mergeCell ref="A26:F26"/>
    <mergeCell ref="G26:J26"/>
    <mergeCell ref="K26:N26"/>
    <mergeCell ref="O26:S26"/>
    <mergeCell ref="A23:F23"/>
    <mergeCell ref="G23:J23"/>
    <mergeCell ref="K23:N23"/>
    <mergeCell ref="O23:S23"/>
    <mergeCell ref="A24:F24"/>
    <mergeCell ref="G24:J24"/>
    <mergeCell ref="K24:N24"/>
    <mergeCell ref="O24:S24"/>
    <mergeCell ref="A29:B31"/>
    <mergeCell ref="G29:J31"/>
    <mergeCell ref="A28:B28"/>
    <mergeCell ref="C28:D28"/>
    <mergeCell ref="E28:F28"/>
    <mergeCell ref="G28:J28"/>
    <mergeCell ref="K28:N28"/>
    <mergeCell ref="O28:S28"/>
    <mergeCell ref="C31:D31"/>
    <mergeCell ref="C29:D29"/>
    <mergeCell ref="C30:D30"/>
    <mergeCell ref="K30:N30"/>
    <mergeCell ref="O29:S29"/>
    <mergeCell ref="O30:S30"/>
    <mergeCell ref="K29:N29"/>
    <mergeCell ref="A34:B36"/>
    <mergeCell ref="C34:D34"/>
    <mergeCell ref="E34:F34"/>
    <mergeCell ref="G34:J36"/>
    <mergeCell ref="C36:D36"/>
    <mergeCell ref="E36:F36"/>
    <mergeCell ref="E32:F32"/>
    <mergeCell ref="G32:J32"/>
    <mergeCell ref="K32:N32"/>
    <mergeCell ref="A33:B33"/>
    <mergeCell ref="C33:D33"/>
    <mergeCell ref="E33:F33"/>
    <mergeCell ref="G33:J33"/>
    <mergeCell ref="K33:N33"/>
    <mergeCell ref="K34:N34"/>
    <mergeCell ref="K36:N36"/>
    <mergeCell ref="C35:D35"/>
    <mergeCell ref="E35:F35"/>
    <mergeCell ref="K35:N35"/>
    <mergeCell ref="D41:D42"/>
    <mergeCell ref="E41:E42"/>
    <mergeCell ref="F41:F42"/>
    <mergeCell ref="G41:S41"/>
    <mergeCell ref="A38:B39"/>
    <mergeCell ref="C38:E38"/>
    <mergeCell ref="F38:G39"/>
    <mergeCell ref="H38:S38"/>
    <mergeCell ref="C39:E39"/>
    <mergeCell ref="H39:S39"/>
    <mergeCell ref="A63:B63"/>
    <mergeCell ref="D63:E63"/>
    <mergeCell ref="F63:G63"/>
    <mergeCell ref="H63:S63"/>
    <mergeCell ref="O35:S35"/>
    <mergeCell ref="O36:S36"/>
    <mergeCell ref="A65:B65"/>
    <mergeCell ref="D65:E65"/>
    <mergeCell ref="F65:G65"/>
    <mergeCell ref="H65:S65"/>
    <mergeCell ref="A64:B64"/>
    <mergeCell ref="D64:E64"/>
    <mergeCell ref="F64:G64"/>
    <mergeCell ref="H64:S64"/>
    <mergeCell ref="A59:B59"/>
    <mergeCell ref="A60:B60"/>
    <mergeCell ref="D60:E60"/>
    <mergeCell ref="F60:G60"/>
    <mergeCell ref="H60:S60"/>
    <mergeCell ref="A61:B61"/>
    <mergeCell ref="A49:C49"/>
    <mergeCell ref="A52:C52"/>
    <mergeCell ref="A40:B40"/>
    <mergeCell ref="A41:C42"/>
    <mergeCell ref="O32:S32"/>
    <mergeCell ref="O33:S33"/>
    <mergeCell ref="O34:S34"/>
    <mergeCell ref="G21:J21"/>
    <mergeCell ref="K21:N21"/>
    <mergeCell ref="O21:S21"/>
    <mergeCell ref="B7:S7"/>
    <mergeCell ref="A62:B62"/>
    <mergeCell ref="D62:E62"/>
    <mergeCell ref="F62:G62"/>
    <mergeCell ref="H62:S62"/>
    <mergeCell ref="D61:E61"/>
    <mergeCell ref="F61:G61"/>
    <mergeCell ref="H61:S61"/>
    <mergeCell ref="A51:C51"/>
    <mergeCell ref="A53:C53"/>
    <mergeCell ref="A55:C55"/>
    <mergeCell ref="A56:C56"/>
    <mergeCell ref="A57:C57"/>
    <mergeCell ref="A58:C58"/>
    <mergeCell ref="A43:C43"/>
    <mergeCell ref="A44:C44"/>
    <mergeCell ref="A45:C45"/>
    <mergeCell ref="A47:C47"/>
  </mergeCells>
  <dataValidations count="3">
    <dataValidation type="list" allowBlank="1" showInputMessage="1" showErrorMessage="1" sqref="H4">
      <formula1>INDIRECT($B$4)</formula1>
    </dataValidation>
    <dataValidation type="list" allowBlank="1" showInputMessage="1" showErrorMessage="1" sqref="C8:C9 B7">
      <formula1>INDIRECT($B$6)</formula1>
    </dataValidation>
    <dataValidation type="list" allowBlank="1" showInputMessage="1" showErrorMessage="1" sqref="B4:B6">
      <formula1>#REF!</formula1>
    </dataValidation>
  </dataValidations>
  <printOptions horizontalCentered="1"/>
  <pageMargins left="0" right="0" top="0.74803149606299213" bottom="0.74803149606299213" header="0.31496062992125984" footer="0.31496062992125984"/>
  <pageSetup paperSize="9" scale="65" fitToHeight="0" orientation="portrait" horizontalDpi="1200" verticalDpi="1200" r:id="rId1"/>
  <headerFooter>
    <oddHeader>&amp;C&amp;"TH SarabunPSK,ธรรมดา"&amp;12แผนวิสาหกิจระยะ 5 ปี ปีบัญชี 2567-2571 (ทบทวนครั้งที่ 1) และแผนปฏิบัติการ ธ.ก.ส. ประจำปีบัญชี 2568</oddHeader>
    <oddFooter>&amp;L&amp;"TH SarabunPSK,ธรรมดา"&amp;12เอกสารใช้เฉพาะภายใน ธ.ก.ส. เท่านั้น&amp;C&amp;"TH SarabunPSK,ธรรมดา"&amp;12&amp;A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showGridLines="0" topLeftCell="A51" zoomScaleNormal="100" zoomScaleSheetLayoutView="110" zoomScalePageLayoutView="90" workbookViewId="0">
      <selection activeCell="C60" sqref="C60"/>
    </sheetView>
  </sheetViews>
  <sheetFormatPr defaultColWidth="8.59765625" defaultRowHeight="18" customHeight="1" x14ac:dyDescent="0.3"/>
  <cols>
    <col min="1" max="1" width="19.59765625" style="74" customWidth="1"/>
    <col min="2" max="2" width="3.09765625" style="74" customWidth="1"/>
    <col min="3" max="3" width="25.59765625" style="74" customWidth="1"/>
    <col min="4" max="4" width="21.59765625" style="74" customWidth="1"/>
    <col min="5" max="5" width="11.09765625" style="74" customWidth="1"/>
    <col min="6" max="6" width="7.59765625" style="74" customWidth="1"/>
    <col min="7" max="18" width="4.19921875" style="74" customWidth="1"/>
    <col min="19" max="19" width="6.09765625" style="74" bestFit="1" customWidth="1"/>
    <col min="20" max="16384" width="8.59765625" style="74"/>
  </cols>
  <sheetData>
    <row r="1" spans="1:22" ht="18" customHeight="1" x14ac:dyDescent="0.35">
      <c r="A1" s="684" t="s">
        <v>351</v>
      </c>
      <c r="B1" s="2820" t="s">
        <v>1435</v>
      </c>
      <c r="C1" s="2821"/>
      <c r="D1" s="2821"/>
      <c r="E1" s="2821"/>
      <c r="F1" s="2821"/>
      <c r="G1" s="2821"/>
      <c r="H1" s="2821"/>
      <c r="I1" s="2821"/>
      <c r="J1" s="2821"/>
      <c r="K1" s="2821"/>
      <c r="L1" s="2821"/>
      <c r="M1" s="2821"/>
      <c r="N1" s="2821"/>
      <c r="O1" s="2821"/>
      <c r="P1" s="2821"/>
      <c r="Q1" s="2821"/>
      <c r="R1" s="2821"/>
      <c r="S1" s="2822"/>
    </row>
    <row r="2" spans="1:22" ht="18" customHeight="1" x14ac:dyDescent="0.3">
      <c r="A2" s="443" t="s">
        <v>61</v>
      </c>
      <c r="B2" s="2823" t="s">
        <v>130</v>
      </c>
      <c r="C2" s="2823"/>
      <c r="D2" s="2823"/>
      <c r="E2" s="2823"/>
      <c r="F2" s="2823"/>
      <c r="G2" s="2823"/>
      <c r="H2" s="2823"/>
      <c r="I2" s="2823"/>
      <c r="J2" s="2823"/>
      <c r="K2" s="2823"/>
      <c r="L2" s="2823"/>
      <c r="M2" s="2823"/>
      <c r="N2" s="2823"/>
      <c r="O2" s="2823"/>
      <c r="P2" s="2823"/>
      <c r="Q2" s="2823"/>
      <c r="R2" s="2823"/>
      <c r="S2" s="2824"/>
    </row>
    <row r="3" spans="1:22" ht="18" customHeight="1" x14ac:dyDescent="0.3">
      <c r="A3" s="473" t="s">
        <v>63</v>
      </c>
      <c r="B3" s="2823" t="s">
        <v>1225</v>
      </c>
      <c r="C3" s="2825"/>
      <c r="D3" s="2825"/>
      <c r="E3" s="2825"/>
      <c r="F3" s="2826" t="s">
        <v>65</v>
      </c>
      <c r="G3" s="2826"/>
      <c r="H3" s="2825" t="s">
        <v>1436</v>
      </c>
      <c r="I3" s="2825"/>
      <c r="J3" s="2825"/>
      <c r="K3" s="2825"/>
      <c r="L3" s="2825"/>
      <c r="M3" s="2825"/>
      <c r="N3" s="2825"/>
      <c r="O3" s="2825"/>
      <c r="P3" s="2825"/>
      <c r="Q3" s="2825"/>
      <c r="R3" s="2825"/>
      <c r="S3" s="2826"/>
    </row>
    <row r="4" spans="1:22" ht="18" customHeight="1" x14ac:dyDescent="0.3">
      <c r="A4" s="661" t="s">
        <v>356</v>
      </c>
      <c r="B4" s="2807" t="s">
        <v>66</v>
      </c>
      <c r="C4" s="2807"/>
      <c r="D4" s="2807"/>
      <c r="E4" s="2807"/>
      <c r="F4" s="2827" t="s">
        <v>67</v>
      </c>
      <c r="G4" s="2827"/>
      <c r="H4" s="2828" t="s">
        <v>1375</v>
      </c>
      <c r="I4" s="2828"/>
      <c r="J4" s="2828"/>
      <c r="K4" s="2828"/>
      <c r="L4" s="2828"/>
      <c r="M4" s="2828"/>
      <c r="N4" s="2828"/>
      <c r="O4" s="2828"/>
      <c r="P4" s="2828"/>
      <c r="Q4" s="2828"/>
      <c r="R4" s="2828"/>
      <c r="S4" s="2829"/>
    </row>
    <row r="5" spans="1:22" ht="18" customHeight="1" x14ac:dyDescent="0.3">
      <c r="A5" s="452" t="s">
        <v>69</v>
      </c>
      <c r="B5" s="2807" t="s">
        <v>1278</v>
      </c>
      <c r="C5" s="2807"/>
      <c r="D5" s="2807"/>
      <c r="E5" s="2807"/>
      <c r="F5" s="2807"/>
      <c r="G5" s="2807"/>
      <c r="H5" s="2807"/>
      <c r="I5" s="2807"/>
      <c r="J5" s="2807"/>
      <c r="K5" s="2807"/>
      <c r="L5" s="2807"/>
      <c r="M5" s="2807"/>
      <c r="N5" s="2807"/>
      <c r="O5" s="2807"/>
      <c r="P5" s="2807"/>
      <c r="Q5" s="2807"/>
      <c r="R5" s="2807"/>
      <c r="S5" s="2808"/>
    </row>
    <row r="6" spans="1:22" ht="18" customHeight="1" x14ac:dyDescent="0.3">
      <c r="A6" s="473" t="s">
        <v>70</v>
      </c>
      <c r="B6" s="2807" t="s">
        <v>1376</v>
      </c>
      <c r="C6" s="2809"/>
      <c r="D6" s="2809"/>
      <c r="E6" s="2809"/>
      <c r="F6" s="2809"/>
      <c r="G6" s="2809"/>
      <c r="H6" s="2809"/>
      <c r="I6" s="2809"/>
      <c r="J6" s="2809"/>
      <c r="K6" s="2809"/>
      <c r="L6" s="2809"/>
      <c r="M6" s="2809"/>
      <c r="N6" s="2809"/>
      <c r="O6" s="2809"/>
      <c r="P6" s="2809"/>
      <c r="Q6" s="2809"/>
      <c r="R6" s="2809"/>
      <c r="S6" s="2810"/>
    </row>
    <row r="7" spans="1:22" ht="18" customHeight="1" x14ac:dyDescent="0.3">
      <c r="A7" s="1375" t="s">
        <v>71</v>
      </c>
      <c r="B7" s="2468" t="s">
        <v>1377</v>
      </c>
      <c r="C7" s="2467"/>
      <c r="D7" s="2467"/>
      <c r="E7" s="2467"/>
      <c r="F7" s="2467"/>
      <c r="G7" s="2467"/>
      <c r="H7" s="2467"/>
      <c r="I7" s="2467"/>
      <c r="J7" s="2467"/>
      <c r="K7" s="2467"/>
      <c r="L7" s="2467"/>
      <c r="M7" s="2467"/>
      <c r="N7" s="2467"/>
      <c r="O7" s="2467"/>
      <c r="P7" s="2467"/>
      <c r="Q7" s="2467"/>
      <c r="R7" s="2467"/>
      <c r="S7" s="2830"/>
    </row>
    <row r="8" spans="1:22" ht="18" customHeight="1" x14ac:dyDescent="0.3">
      <c r="A8" s="2817"/>
      <c r="B8" s="2804"/>
      <c r="C8" s="2805"/>
      <c r="D8" s="2805"/>
      <c r="E8" s="2805"/>
      <c r="F8" s="2805"/>
      <c r="G8" s="2805"/>
      <c r="H8" s="2805"/>
      <c r="I8" s="2805"/>
      <c r="J8" s="2805"/>
      <c r="K8" s="2805"/>
      <c r="L8" s="2805"/>
      <c r="M8" s="2805"/>
      <c r="N8" s="2805"/>
      <c r="O8" s="2805"/>
      <c r="P8" s="2805"/>
      <c r="Q8" s="2805"/>
      <c r="R8" s="2805"/>
      <c r="S8" s="2806"/>
    </row>
    <row r="9" spans="1:22" ht="18" customHeight="1" x14ac:dyDescent="0.3">
      <c r="A9" s="2818"/>
      <c r="B9" s="660"/>
      <c r="C9" s="2584"/>
      <c r="D9" s="2584"/>
      <c r="E9" s="2584"/>
      <c r="F9" s="2584"/>
      <c r="G9" s="2584"/>
      <c r="H9" s="2584"/>
      <c r="I9" s="2584"/>
      <c r="J9" s="2584"/>
      <c r="K9" s="2584"/>
      <c r="L9" s="2584"/>
      <c r="M9" s="2584"/>
      <c r="N9" s="2584"/>
      <c r="O9" s="2584"/>
      <c r="P9" s="2584"/>
      <c r="Q9" s="2584"/>
      <c r="R9" s="2584"/>
      <c r="S9" s="2585"/>
      <c r="V9" s="75"/>
    </row>
    <row r="10" spans="1:22" ht="18" customHeight="1" x14ac:dyDescent="0.35">
      <c r="A10" s="127" t="s">
        <v>72</v>
      </c>
      <c r="B10" s="75"/>
      <c r="C10" s="1373"/>
      <c r="D10" s="1373"/>
      <c r="E10" s="1373"/>
      <c r="F10" s="1373"/>
      <c r="G10" s="1373"/>
      <c r="H10" s="1373"/>
      <c r="I10" s="1373"/>
      <c r="J10" s="1373"/>
      <c r="K10" s="1373"/>
      <c r="L10" s="1373"/>
      <c r="M10" s="1373"/>
      <c r="N10" s="1373"/>
      <c r="O10" s="1373"/>
      <c r="P10" s="1373"/>
      <c r="Q10" s="1373"/>
      <c r="R10" s="1373"/>
      <c r="S10" s="1374"/>
    </row>
    <row r="11" spans="1:22" ht="18" customHeight="1" x14ac:dyDescent="0.3">
      <c r="A11" s="1377" t="s">
        <v>73</v>
      </c>
      <c r="B11" s="1123" t="s">
        <v>1437</v>
      </c>
      <c r="C11" s="1123"/>
      <c r="D11" s="1123"/>
      <c r="E11" s="1123"/>
      <c r="F11" s="1123"/>
      <c r="G11" s="1123"/>
      <c r="H11" s="1123"/>
      <c r="I11" s="1123"/>
      <c r="J11" s="1123"/>
      <c r="K11" s="1123"/>
      <c r="L11" s="1123"/>
      <c r="M11" s="1123"/>
      <c r="N11" s="1123"/>
      <c r="O11" s="1123"/>
      <c r="P11" s="1123"/>
      <c r="Q11" s="1123"/>
      <c r="R11" s="1123"/>
      <c r="S11" s="1127"/>
      <c r="T11" s="74" t="s">
        <v>137</v>
      </c>
    </row>
    <row r="12" spans="1:22" ht="18" customHeight="1" x14ac:dyDescent="0.3">
      <c r="A12" s="1377"/>
      <c r="B12" s="1213"/>
      <c r="C12" s="1213"/>
      <c r="D12" s="1213"/>
      <c r="E12" s="1213"/>
      <c r="F12" s="1213"/>
      <c r="G12" s="1213"/>
      <c r="H12" s="1213"/>
      <c r="I12" s="1213"/>
      <c r="J12" s="1213"/>
      <c r="K12" s="1213"/>
      <c r="L12" s="1213"/>
      <c r="M12" s="1213"/>
      <c r="N12" s="1213"/>
      <c r="O12" s="1213"/>
      <c r="P12" s="1213"/>
      <c r="Q12" s="1213"/>
      <c r="R12" s="1213"/>
      <c r="S12" s="2819"/>
    </row>
    <row r="13" spans="1:22" ht="18" customHeight="1" x14ac:dyDescent="0.3">
      <c r="A13" s="1375" t="s">
        <v>74</v>
      </c>
      <c r="B13" s="2833" t="s">
        <v>1438</v>
      </c>
      <c r="C13" s="2833"/>
      <c r="D13" s="2833"/>
      <c r="E13" s="2833"/>
      <c r="F13" s="2833"/>
      <c r="G13" s="1129" t="s">
        <v>364</v>
      </c>
      <c r="H13" s="1128"/>
      <c r="I13" s="1128"/>
      <c r="J13" s="1123" t="s">
        <v>1439</v>
      </c>
      <c r="K13" s="1123"/>
      <c r="L13" s="1123"/>
      <c r="M13" s="1123"/>
      <c r="N13" s="1123"/>
      <c r="O13" s="1123"/>
      <c r="P13" s="1123"/>
      <c r="Q13" s="1123"/>
      <c r="R13" s="1123"/>
      <c r="S13" s="1127"/>
    </row>
    <row r="14" spans="1:22" ht="18" customHeight="1" x14ac:dyDescent="0.3">
      <c r="A14" s="1375"/>
      <c r="B14" s="2834" t="s">
        <v>1235</v>
      </c>
      <c r="C14" s="2834"/>
      <c r="D14" s="2834"/>
      <c r="E14" s="2834"/>
      <c r="F14" s="2834"/>
      <c r="G14" s="1129"/>
      <c r="H14" s="1128"/>
      <c r="I14" s="1128"/>
      <c r="J14" s="2831" t="s">
        <v>1440</v>
      </c>
      <c r="K14" s="2831"/>
      <c r="L14" s="2831"/>
      <c r="M14" s="2831"/>
      <c r="N14" s="2831"/>
      <c r="O14" s="2831"/>
      <c r="P14" s="2831"/>
      <c r="Q14" s="2831"/>
      <c r="R14" s="2831"/>
      <c r="S14" s="2832"/>
    </row>
    <row r="15" spans="1:22" ht="18" customHeight="1" x14ac:dyDescent="0.3">
      <c r="A15" s="1379"/>
      <c r="B15" s="2726" t="s">
        <v>1237</v>
      </c>
      <c r="C15" s="2726"/>
      <c r="D15" s="2726"/>
      <c r="E15" s="2726"/>
      <c r="F15" s="2726"/>
      <c r="G15" s="1129"/>
      <c r="H15" s="1128"/>
      <c r="I15" s="1128"/>
      <c r="J15" s="1102" t="s">
        <v>1441</v>
      </c>
      <c r="K15" s="1102"/>
      <c r="L15" s="1102"/>
      <c r="M15" s="1102"/>
      <c r="N15" s="1102"/>
      <c r="O15" s="1102"/>
      <c r="P15" s="1102"/>
      <c r="Q15" s="1102"/>
      <c r="R15" s="1102"/>
      <c r="S15" s="1385"/>
    </row>
    <row r="16" spans="1:22" ht="18" customHeight="1" x14ac:dyDescent="0.3">
      <c r="A16" s="137" t="s">
        <v>76</v>
      </c>
      <c r="B16" s="126"/>
      <c r="C16" s="126"/>
      <c r="G16" s="2561" t="s">
        <v>77</v>
      </c>
      <c r="H16" s="2561"/>
      <c r="I16" s="2561"/>
      <c r="J16" s="2561"/>
      <c r="K16" s="2561" t="s">
        <v>78</v>
      </c>
      <c r="L16" s="2561"/>
      <c r="M16" s="2561"/>
      <c r="N16" s="2561"/>
      <c r="O16" s="2561" t="s">
        <v>79</v>
      </c>
      <c r="P16" s="2561"/>
      <c r="Q16" s="2561"/>
      <c r="R16" s="2561"/>
      <c r="S16" s="2561"/>
    </row>
    <row r="17" spans="1:19" ht="18" customHeight="1" x14ac:dyDescent="0.3">
      <c r="A17" s="2815"/>
      <c r="B17" s="2815"/>
      <c r="C17" s="2815"/>
      <c r="D17" s="2815"/>
      <c r="E17" s="2815"/>
      <c r="F17" s="2815"/>
      <c r="G17" s="2816"/>
      <c r="H17" s="2816"/>
      <c r="I17" s="2816"/>
      <c r="J17" s="2816"/>
      <c r="K17" s="2835"/>
      <c r="L17" s="2835"/>
      <c r="M17" s="2835"/>
      <c r="N17" s="2835"/>
      <c r="O17" s="2816">
        <f>SUM(G17:N17)</f>
        <v>0</v>
      </c>
      <c r="P17" s="2816"/>
      <c r="Q17" s="2816"/>
      <c r="R17" s="2816"/>
      <c r="S17" s="2816"/>
    </row>
    <row r="18" spans="1:19" ht="18" customHeight="1" x14ac:dyDescent="0.3">
      <c r="A18" s="2811"/>
      <c r="B18" s="2811"/>
      <c r="C18" s="2811"/>
      <c r="D18" s="2811"/>
      <c r="E18" s="2811"/>
      <c r="F18" s="2811"/>
      <c r="G18" s="2812"/>
      <c r="H18" s="2812"/>
      <c r="I18" s="2812"/>
      <c r="J18" s="2812"/>
      <c r="K18" s="2813"/>
      <c r="L18" s="2813"/>
      <c r="M18" s="2813"/>
      <c r="N18" s="2813"/>
      <c r="O18" s="2813">
        <f>SUM(G18:N18)</f>
        <v>0</v>
      </c>
      <c r="P18" s="2813"/>
      <c r="Q18" s="2813"/>
      <c r="R18" s="2813"/>
      <c r="S18" s="2813"/>
    </row>
    <row r="19" spans="1:19" ht="18" customHeight="1" x14ac:dyDescent="0.3">
      <c r="A19" s="1384"/>
      <c r="B19" s="1384"/>
      <c r="C19" s="1384"/>
      <c r="D19" s="1384"/>
      <c r="E19" s="1384"/>
      <c r="F19" s="1384"/>
      <c r="G19" s="2814"/>
      <c r="H19" s="2814"/>
      <c r="I19" s="2814"/>
      <c r="J19" s="2814"/>
      <c r="K19" s="2814"/>
      <c r="L19" s="2814"/>
      <c r="M19" s="2814"/>
      <c r="N19" s="2814"/>
      <c r="O19" s="2814">
        <f>SUM(G19:N19)</f>
        <v>0</v>
      </c>
      <c r="P19" s="2814"/>
      <c r="Q19" s="2814"/>
      <c r="R19" s="2814"/>
      <c r="S19" s="2814"/>
    </row>
    <row r="20" spans="1:19" ht="18" customHeight="1" thickBot="1" x14ac:dyDescent="0.35">
      <c r="A20" s="1198" t="s">
        <v>80</v>
      </c>
      <c r="B20" s="1198"/>
      <c r="C20" s="1198"/>
      <c r="D20" s="1198"/>
      <c r="E20" s="1198"/>
      <c r="F20" s="1198"/>
      <c r="G20" s="2844">
        <f>SUM(G17:J19)</f>
        <v>0</v>
      </c>
      <c r="H20" s="2844"/>
      <c r="I20" s="2844"/>
      <c r="J20" s="2844"/>
      <c r="K20" s="2844">
        <f>SUM(K17:N19)</f>
        <v>0</v>
      </c>
      <c r="L20" s="2844"/>
      <c r="M20" s="2844"/>
      <c r="N20" s="2844"/>
      <c r="O20" s="2845">
        <f>SUM(G20:N20)</f>
        <v>0</v>
      </c>
      <c r="P20" s="2845"/>
      <c r="Q20" s="2845"/>
      <c r="R20" s="2845"/>
      <c r="S20" s="2845"/>
    </row>
    <row r="21" spans="1:19" ht="18" customHeight="1" thickTop="1" x14ac:dyDescent="0.3">
      <c r="A21" s="124"/>
      <c r="B21" s="135"/>
      <c r="C21" s="135"/>
      <c r="D21" s="135"/>
      <c r="E21" s="135"/>
      <c r="F21" s="135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25"/>
    </row>
    <row r="22" spans="1:19" ht="18" customHeight="1" x14ac:dyDescent="0.3">
      <c r="A22" s="1183" t="s">
        <v>81</v>
      </c>
      <c r="B22" s="1183"/>
      <c r="C22" s="1183" t="s">
        <v>82</v>
      </c>
      <c r="D22" s="1183"/>
      <c r="E22" s="1183" t="s">
        <v>83</v>
      </c>
      <c r="F22" s="1183"/>
      <c r="G22" s="1358" t="s">
        <v>81</v>
      </c>
      <c r="H22" s="2846"/>
      <c r="I22" s="2846"/>
      <c r="J22" s="2846"/>
      <c r="K22" s="2846" t="s">
        <v>82</v>
      </c>
      <c r="L22" s="1358"/>
      <c r="M22" s="1358"/>
      <c r="N22" s="1358"/>
      <c r="O22" s="1358" t="s">
        <v>83</v>
      </c>
      <c r="P22" s="1358"/>
      <c r="Q22" s="1358"/>
      <c r="R22" s="1358"/>
      <c r="S22" s="1358"/>
    </row>
    <row r="23" spans="1:19" ht="18" customHeight="1" x14ac:dyDescent="0.3">
      <c r="A23" s="1325" t="s">
        <v>84</v>
      </c>
      <c r="B23" s="1325"/>
      <c r="C23" s="1122" t="s">
        <v>1442</v>
      </c>
      <c r="D23" s="1122"/>
      <c r="E23" s="1123" t="s">
        <v>1443</v>
      </c>
      <c r="F23" s="1123"/>
      <c r="G23" s="1325" t="s">
        <v>85</v>
      </c>
      <c r="H23" s="2859"/>
      <c r="I23" s="2859"/>
      <c r="J23" s="1343"/>
      <c r="K23" s="2847" t="s">
        <v>1444</v>
      </c>
      <c r="L23" s="2848"/>
      <c r="M23" s="2848"/>
      <c r="N23" s="2848"/>
      <c r="O23" s="2862" t="s">
        <v>1445</v>
      </c>
      <c r="P23" s="2862"/>
      <c r="Q23" s="2862"/>
      <c r="R23" s="2862"/>
      <c r="S23" s="2863"/>
    </row>
    <row r="24" spans="1:19" ht="18" customHeight="1" x14ac:dyDescent="0.3">
      <c r="A24" s="1325"/>
      <c r="B24" s="1325"/>
      <c r="C24" s="2836"/>
      <c r="D24" s="2836"/>
      <c r="E24" s="2837" t="s">
        <v>1446</v>
      </c>
      <c r="F24" s="2837"/>
      <c r="G24" s="1325"/>
      <c r="H24" s="2859"/>
      <c r="I24" s="2859"/>
      <c r="J24" s="1343"/>
      <c r="K24" s="2849" t="s">
        <v>1447</v>
      </c>
      <c r="L24" s="2850"/>
      <c r="M24" s="2850"/>
      <c r="N24" s="2850"/>
      <c r="O24" s="2838" t="s">
        <v>1448</v>
      </c>
      <c r="P24" s="2838"/>
      <c r="Q24" s="2838"/>
      <c r="R24" s="2838"/>
      <c r="S24" s="2839"/>
    </row>
    <row r="25" spans="1:19" ht="18" customHeight="1" x14ac:dyDescent="0.3">
      <c r="A25" s="1325"/>
      <c r="B25" s="1325"/>
      <c r="C25" s="2622"/>
      <c r="D25" s="2622"/>
      <c r="E25" s="2837" t="s">
        <v>1449</v>
      </c>
      <c r="F25" s="2837"/>
      <c r="G25" s="1325"/>
      <c r="H25" s="2859"/>
      <c r="I25" s="2859"/>
      <c r="J25" s="1343"/>
      <c r="K25" s="2849"/>
      <c r="L25" s="2850"/>
      <c r="M25" s="2850"/>
      <c r="N25" s="2850"/>
      <c r="O25" s="2842"/>
      <c r="P25" s="2842"/>
      <c r="Q25" s="2842"/>
      <c r="R25" s="2842"/>
      <c r="S25" s="2843"/>
    </row>
    <row r="26" spans="1:19" ht="18" customHeight="1" x14ac:dyDescent="0.3">
      <c r="A26" s="1327"/>
      <c r="B26" s="1327"/>
      <c r="C26" s="1203"/>
      <c r="D26" s="1203"/>
      <c r="E26" s="681"/>
      <c r="F26" s="682"/>
      <c r="G26" s="1327"/>
      <c r="H26" s="2860"/>
      <c r="I26" s="2860"/>
      <c r="J26" s="2861"/>
      <c r="K26" s="2864"/>
      <c r="L26" s="2864"/>
      <c r="M26" s="2864"/>
      <c r="N26" s="2864"/>
      <c r="O26" s="2857"/>
      <c r="P26" s="2857"/>
      <c r="Q26" s="2857"/>
      <c r="R26" s="2857"/>
      <c r="S26" s="2858"/>
    </row>
    <row r="27" spans="1:19" ht="18" customHeight="1" x14ac:dyDescent="0.3">
      <c r="A27" s="132" t="s">
        <v>86</v>
      </c>
      <c r="B27" s="128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131"/>
    </row>
    <row r="28" spans="1:19" ht="18" customHeight="1" x14ac:dyDescent="0.3">
      <c r="A28" s="1357" t="s">
        <v>81</v>
      </c>
      <c r="B28" s="1357"/>
      <c r="C28" s="1185" t="s">
        <v>82</v>
      </c>
      <c r="D28" s="1185"/>
      <c r="E28" s="1185" t="s">
        <v>83</v>
      </c>
      <c r="F28" s="1185"/>
      <c r="G28" s="1358" t="s">
        <v>81</v>
      </c>
      <c r="H28" s="1358"/>
      <c r="I28" s="1358"/>
      <c r="J28" s="1358"/>
      <c r="K28" s="1358" t="s">
        <v>82</v>
      </c>
      <c r="L28" s="1358"/>
      <c r="M28" s="1358"/>
      <c r="N28" s="1358"/>
      <c r="O28" s="1358" t="s">
        <v>83</v>
      </c>
      <c r="P28" s="1358"/>
      <c r="Q28" s="1358"/>
      <c r="R28" s="1358"/>
      <c r="S28" s="1358"/>
    </row>
    <row r="29" spans="1:19" ht="18" customHeight="1" x14ac:dyDescent="0.3">
      <c r="A29" s="1340" t="s">
        <v>409</v>
      </c>
      <c r="B29" s="1340"/>
      <c r="C29" s="2424" t="s">
        <v>1244</v>
      </c>
      <c r="D29" s="2405"/>
      <c r="E29" s="2425" t="s">
        <v>88</v>
      </c>
      <c r="F29" s="2404"/>
      <c r="G29" s="1340" t="s">
        <v>410</v>
      </c>
      <c r="H29" s="1332"/>
      <c r="I29" s="1332"/>
      <c r="J29" s="1349"/>
      <c r="K29" s="2867" t="s">
        <v>1444</v>
      </c>
      <c r="L29" s="2867"/>
      <c r="M29" s="2867"/>
      <c r="N29" s="2867"/>
      <c r="O29" s="2868" t="s">
        <v>1445</v>
      </c>
      <c r="P29" s="2868"/>
      <c r="Q29" s="2868"/>
      <c r="R29" s="2868"/>
      <c r="S29" s="2869"/>
    </row>
    <row r="30" spans="1:19" ht="18" customHeight="1" x14ac:dyDescent="0.3">
      <c r="A30" s="1340"/>
      <c r="B30" s="1340"/>
      <c r="C30" s="2430" t="s">
        <v>1247</v>
      </c>
      <c r="D30" s="2431"/>
      <c r="E30" s="2432"/>
      <c r="F30" s="2433"/>
      <c r="G30" s="1340"/>
      <c r="H30" s="1332"/>
      <c r="I30" s="1332"/>
      <c r="J30" s="1349"/>
      <c r="K30" s="2870" t="s">
        <v>1447</v>
      </c>
      <c r="L30" s="2870"/>
      <c r="M30" s="2870"/>
      <c r="N30" s="2870"/>
      <c r="O30" s="2871" t="s">
        <v>1448</v>
      </c>
      <c r="P30" s="2871"/>
      <c r="Q30" s="2871"/>
      <c r="R30" s="2871"/>
      <c r="S30" s="2872"/>
    </row>
    <row r="31" spans="1:19" ht="18" customHeight="1" x14ac:dyDescent="0.3">
      <c r="A31" s="2853"/>
      <c r="B31" s="2853"/>
      <c r="C31" s="2851"/>
      <c r="D31" s="2851"/>
      <c r="E31" s="2852"/>
      <c r="F31" s="2852"/>
      <c r="G31" s="2853"/>
      <c r="H31" s="2865"/>
      <c r="I31" s="2865"/>
      <c r="J31" s="2866"/>
      <c r="K31" s="2873"/>
      <c r="L31" s="2874"/>
      <c r="M31" s="2874"/>
      <c r="N31" s="2874"/>
      <c r="O31" s="2840"/>
      <c r="P31" s="2840"/>
      <c r="Q31" s="2840"/>
      <c r="R31" s="2840"/>
      <c r="S31" s="2841"/>
    </row>
    <row r="32" spans="1:19" ht="18" customHeight="1" x14ac:dyDescent="0.3">
      <c r="A32" s="1324" t="s">
        <v>90</v>
      </c>
      <c r="B32" s="1324"/>
      <c r="C32" s="13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31"/>
    </row>
    <row r="33" spans="1:21" ht="18" customHeight="1" x14ac:dyDescent="0.3">
      <c r="A33" s="1325" t="s">
        <v>411</v>
      </c>
      <c r="B33" s="1325"/>
      <c r="C33" s="2607" t="s">
        <v>1450</v>
      </c>
      <c r="D33" s="2607"/>
      <c r="E33" s="2875"/>
      <c r="F33" s="1331" t="s">
        <v>92</v>
      </c>
      <c r="G33" s="1331"/>
      <c r="H33" s="2093" t="s">
        <v>1451</v>
      </c>
      <c r="I33" s="2093"/>
      <c r="J33" s="2093"/>
      <c r="K33" s="2093"/>
      <c r="L33" s="2093"/>
      <c r="M33" s="2093"/>
      <c r="N33" s="2093"/>
      <c r="O33" s="2093"/>
      <c r="P33" s="2093"/>
      <c r="Q33" s="2093"/>
      <c r="R33" s="2093"/>
      <c r="S33" s="2094"/>
    </row>
    <row r="34" spans="1:21" ht="18" customHeight="1" x14ac:dyDescent="0.3">
      <c r="A34" s="1327"/>
      <c r="B34" s="1327"/>
      <c r="C34" s="2877"/>
      <c r="D34" s="2877"/>
      <c r="E34" s="2878"/>
      <c r="F34" s="2876"/>
      <c r="G34" s="2876"/>
      <c r="H34" s="2647"/>
      <c r="I34" s="2647"/>
      <c r="J34" s="2647"/>
      <c r="K34" s="2647"/>
      <c r="L34" s="2647"/>
      <c r="M34" s="2647"/>
      <c r="N34" s="2647"/>
      <c r="O34" s="2647"/>
      <c r="P34" s="2647"/>
      <c r="Q34" s="2647"/>
      <c r="R34" s="2647"/>
      <c r="S34" s="2648"/>
    </row>
    <row r="35" spans="1:21" ht="18" customHeight="1" x14ac:dyDescent="0.3">
      <c r="A35" s="1320" t="s">
        <v>93</v>
      </c>
      <c r="B35" s="1320"/>
      <c r="C35" s="75"/>
      <c r="S35" s="131"/>
    </row>
    <row r="36" spans="1:21" ht="18" customHeight="1" x14ac:dyDescent="0.3">
      <c r="A36" s="2090" t="s">
        <v>1016</v>
      </c>
      <c r="B36" s="2090"/>
      <c r="C36" s="2091"/>
      <c r="D36" s="2089" t="s">
        <v>95</v>
      </c>
      <c r="E36" s="2089" t="s">
        <v>96</v>
      </c>
      <c r="F36" s="2090" t="s">
        <v>97</v>
      </c>
      <c r="G36" s="2091" t="s">
        <v>98</v>
      </c>
      <c r="H36" s="2091"/>
      <c r="I36" s="2091"/>
      <c r="J36" s="2091"/>
      <c r="K36" s="2091"/>
      <c r="L36" s="2091"/>
      <c r="M36" s="2091"/>
      <c r="N36" s="2091"/>
      <c r="O36" s="2091"/>
      <c r="P36" s="2091"/>
      <c r="Q36" s="2091"/>
      <c r="R36" s="2091"/>
      <c r="S36" s="2090"/>
    </row>
    <row r="37" spans="1:21" ht="18" customHeight="1" x14ac:dyDescent="0.3">
      <c r="A37" s="2090"/>
      <c r="B37" s="2090"/>
      <c r="C37" s="2091"/>
      <c r="D37" s="2089"/>
      <c r="E37" s="2089"/>
      <c r="F37" s="2090"/>
      <c r="G37" s="266" t="s">
        <v>99</v>
      </c>
      <c r="H37" s="266" t="s">
        <v>100</v>
      </c>
      <c r="I37" s="266" t="s">
        <v>101</v>
      </c>
      <c r="J37" s="266" t="s">
        <v>102</v>
      </c>
      <c r="K37" s="266" t="s">
        <v>103</v>
      </c>
      <c r="L37" s="266" t="s">
        <v>104</v>
      </c>
      <c r="M37" s="266" t="s">
        <v>105</v>
      </c>
      <c r="N37" s="266" t="s">
        <v>106</v>
      </c>
      <c r="O37" s="266" t="s">
        <v>107</v>
      </c>
      <c r="P37" s="266" t="s">
        <v>108</v>
      </c>
      <c r="Q37" s="266" t="s">
        <v>109</v>
      </c>
      <c r="R37" s="266" t="s">
        <v>110</v>
      </c>
      <c r="S37" s="266" t="s">
        <v>111</v>
      </c>
    </row>
    <row r="38" spans="1:21" ht="18" customHeight="1" x14ac:dyDescent="0.3">
      <c r="A38" s="2879" t="s">
        <v>1452</v>
      </c>
      <c r="B38" s="2879"/>
      <c r="C38" s="2879"/>
      <c r="D38" s="689"/>
      <c r="E38" s="690" t="s">
        <v>616</v>
      </c>
      <c r="F38" s="691"/>
      <c r="G38" s="691"/>
      <c r="H38" s="691"/>
      <c r="I38" s="691"/>
      <c r="J38" s="691"/>
      <c r="K38" s="691"/>
      <c r="L38" s="691"/>
      <c r="M38" s="691"/>
      <c r="N38" s="691"/>
      <c r="O38" s="691"/>
      <c r="P38" s="691"/>
      <c r="Q38" s="691"/>
      <c r="R38" s="692"/>
      <c r="S38" s="406"/>
      <c r="U38" s="143"/>
    </row>
    <row r="39" spans="1:21" ht="18" customHeight="1" x14ac:dyDescent="0.3">
      <c r="A39" s="2854" t="s">
        <v>1453</v>
      </c>
      <c r="B39" s="2854"/>
      <c r="C39" s="2854"/>
      <c r="D39" s="460" t="s">
        <v>1252</v>
      </c>
      <c r="E39" s="444" t="s">
        <v>616</v>
      </c>
      <c r="F39" s="398"/>
      <c r="G39" s="398"/>
      <c r="H39" s="398"/>
      <c r="I39" s="398"/>
      <c r="J39" s="398"/>
      <c r="K39" s="398"/>
      <c r="L39" s="398"/>
      <c r="M39" s="398"/>
      <c r="N39" s="398"/>
      <c r="O39" s="398"/>
      <c r="P39" s="398"/>
      <c r="Q39" s="398"/>
      <c r="R39" s="407"/>
      <c r="S39" s="408">
        <f t="shared" ref="S39:S42" si="0">SUM(G39:R39)</f>
        <v>0</v>
      </c>
      <c r="U39" s="152"/>
    </row>
    <row r="40" spans="1:21" ht="18" customHeight="1" x14ac:dyDescent="0.3">
      <c r="A40" s="2855" t="s">
        <v>1454</v>
      </c>
      <c r="B40" s="2855"/>
      <c r="C40" s="2855"/>
      <c r="D40" s="460" t="s">
        <v>1455</v>
      </c>
      <c r="E40" s="444" t="s">
        <v>616</v>
      </c>
      <c r="F40" s="398"/>
      <c r="G40" s="398"/>
      <c r="H40" s="398"/>
      <c r="I40" s="398"/>
      <c r="J40" s="398"/>
      <c r="K40" s="398"/>
      <c r="L40" s="398"/>
      <c r="M40" s="398"/>
      <c r="N40" s="398"/>
      <c r="O40" s="398"/>
      <c r="P40" s="398"/>
      <c r="Q40" s="398"/>
      <c r="R40" s="407"/>
      <c r="S40" s="408">
        <f t="shared" si="0"/>
        <v>0</v>
      </c>
      <c r="U40" s="152"/>
    </row>
    <row r="41" spans="1:21" ht="18" customHeight="1" x14ac:dyDescent="0.3">
      <c r="A41" s="2831" t="s">
        <v>1456</v>
      </c>
      <c r="B41" s="2831"/>
      <c r="C41" s="2831"/>
      <c r="D41" s="460" t="s">
        <v>1457</v>
      </c>
      <c r="E41" s="444" t="s">
        <v>616</v>
      </c>
      <c r="F41" s="398"/>
      <c r="G41" s="398"/>
      <c r="H41" s="398"/>
      <c r="I41" s="398"/>
      <c r="J41" s="398"/>
      <c r="K41" s="398"/>
      <c r="L41" s="398"/>
      <c r="M41" s="398"/>
      <c r="N41" s="398"/>
      <c r="O41" s="398"/>
      <c r="P41" s="398"/>
      <c r="Q41" s="398"/>
      <c r="R41" s="407"/>
      <c r="S41" s="408">
        <f t="shared" si="0"/>
        <v>0</v>
      </c>
      <c r="U41" s="152"/>
    </row>
    <row r="42" spans="1:21" ht="18" customHeight="1" x14ac:dyDescent="0.3">
      <c r="A42" s="2856" t="s">
        <v>1458</v>
      </c>
      <c r="B42" s="2856"/>
      <c r="C42" s="2856"/>
      <c r="D42" s="460" t="s">
        <v>1459</v>
      </c>
      <c r="E42" s="444" t="s">
        <v>616</v>
      </c>
      <c r="F42" s="398"/>
      <c r="G42" s="398"/>
      <c r="H42" s="398"/>
      <c r="I42" s="398"/>
      <c r="J42" s="398"/>
      <c r="K42" s="398"/>
      <c r="L42" s="398"/>
      <c r="M42" s="398">
        <v>1</v>
      </c>
      <c r="N42" s="398"/>
      <c r="O42" s="398"/>
      <c r="P42" s="398"/>
      <c r="Q42" s="398"/>
      <c r="R42" s="407"/>
      <c r="S42" s="408">
        <f t="shared" si="0"/>
        <v>1</v>
      </c>
      <c r="U42" s="152"/>
    </row>
    <row r="43" spans="1:21" ht="18" customHeight="1" x14ac:dyDescent="0.3">
      <c r="A43" s="2881" t="s">
        <v>1460</v>
      </c>
      <c r="B43" s="2881"/>
      <c r="C43" s="2881"/>
      <c r="D43" s="460" t="s">
        <v>1461</v>
      </c>
      <c r="E43" s="444" t="s">
        <v>1462</v>
      </c>
      <c r="F43" s="398"/>
      <c r="G43" s="398"/>
      <c r="H43" s="398"/>
      <c r="I43" s="398"/>
      <c r="J43" s="398"/>
      <c r="K43" s="398"/>
      <c r="L43" s="398"/>
      <c r="M43" s="398"/>
      <c r="N43" s="398"/>
      <c r="O43" s="398"/>
      <c r="P43" s="398"/>
      <c r="Q43" s="398"/>
      <c r="R43" s="407"/>
      <c r="S43" s="408">
        <f t="shared" ref="S43:S52" si="1">SUM(G43:R43)</f>
        <v>0</v>
      </c>
      <c r="U43" s="152"/>
    </row>
    <row r="44" spans="1:21" ht="18" customHeight="1" x14ac:dyDescent="0.3">
      <c r="A44" s="2881" t="s">
        <v>1463</v>
      </c>
      <c r="B44" s="2884"/>
      <c r="C44" s="2884"/>
      <c r="D44" s="460" t="s">
        <v>1464</v>
      </c>
      <c r="E44" s="444" t="s">
        <v>616</v>
      </c>
      <c r="F44" s="398"/>
      <c r="G44" s="398"/>
      <c r="H44" s="398"/>
      <c r="I44" s="398"/>
      <c r="J44" s="398"/>
      <c r="K44" s="398"/>
      <c r="L44" s="398"/>
      <c r="M44" s="398"/>
      <c r="N44" s="398"/>
      <c r="O44" s="398"/>
      <c r="P44" s="398"/>
      <c r="Q44" s="398"/>
      <c r="R44" s="407"/>
      <c r="S44" s="408">
        <f t="shared" si="1"/>
        <v>0</v>
      </c>
      <c r="U44" s="152"/>
    </row>
    <row r="45" spans="1:21" ht="18" customHeight="1" x14ac:dyDescent="0.3">
      <c r="A45" s="2882" t="s">
        <v>1465</v>
      </c>
      <c r="B45" s="2883"/>
      <c r="C45" s="2883"/>
      <c r="D45" s="685"/>
      <c r="E45" s="686" t="s">
        <v>616</v>
      </c>
      <c r="F45" s="687"/>
      <c r="G45" s="687"/>
      <c r="H45" s="687"/>
      <c r="I45" s="687"/>
      <c r="J45" s="687"/>
      <c r="K45" s="687"/>
      <c r="L45" s="687"/>
      <c r="M45" s="687"/>
      <c r="N45" s="687"/>
      <c r="O45" s="687"/>
      <c r="P45" s="687"/>
      <c r="Q45" s="687"/>
      <c r="R45" s="688"/>
      <c r="S45" s="408"/>
      <c r="U45" s="152"/>
    </row>
    <row r="46" spans="1:21" ht="18" customHeight="1" x14ac:dyDescent="0.3">
      <c r="A46" s="2881" t="s">
        <v>1466</v>
      </c>
      <c r="B46" s="2881"/>
      <c r="C46" s="2881"/>
      <c r="D46" s="460" t="s">
        <v>1467</v>
      </c>
      <c r="E46" s="444" t="s">
        <v>616</v>
      </c>
      <c r="F46" s="398"/>
      <c r="G46" s="398"/>
      <c r="H46" s="398"/>
      <c r="I46" s="398"/>
      <c r="J46" s="398"/>
      <c r="K46" s="398"/>
      <c r="L46" s="398"/>
      <c r="M46" s="398"/>
      <c r="N46" s="398"/>
      <c r="O46" s="398"/>
      <c r="P46" s="398"/>
      <c r="Q46" s="398"/>
      <c r="R46" s="407"/>
      <c r="S46" s="408">
        <f t="shared" si="1"/>
        <v>0</v>
      </c>
      <c r="U46" s="152"/>
    </row>
    <row r="47" spans="1:21" ht="18" customHeight="1" x14ac:dyDescent="0.3">
      <c r="A47" s="2831" t="s">
        <v>1468</v>
      </c>
      <c r="B47" s="2831"/>
      <c r="C47" s="2831"/>
      <c r="D47" s="460" t="s">
        <v>424</v>
      </c>
      <c r="E47" s="444" t="s">
        <v>1469</v>
      </c>
      <c r="F47" s="398"/>
      <c r="G47" s="398"/>
      <c r="H47" s="398"/>
      <c r="I47" s="398"/>
      <c r="J47" s="398"/>
      <c r="K47" s="398"/>
      <c r="L47" s="398"/>
      <c r="M47" s="398"/>
      <c r="N47" s="398"/>
      <c r="O47" s="398"/>
      <c r="P47" s="398"/>
      <c r="Q47" s="398"/>
      <c r="R47" s="407"/>
      <c r="S47" s="408">
        <f t="shared" si="1"/>
        <v>0</v>
      </c>
      <c r="U47" s="152"/>
    </row>
    <row r="48" spans="1:21" ht="18" customHeight="1" x14ac:dyDescent="0.3">
      <c r="A48" s="2831" t="s">
        <v>1470</v>
      </c>
      <c r="B48" s="2831"/>
      <c r="C48" s="2831"/>
      <c r="D48" s="460" t="s">
        <v>1471</v>
      </c>
      <c r="E48" s="444" t="s">
        <v>616</v>
      </c>
      <c r="F48" s="398"/>
      <c r="G48" s="398"/>
      <c r="H48" s="398"/>
      <c r="I48" s="398"/>
      <c r="J48" s="398"/>
      <c r="K48" s="398"/>
      <c r="L48" s="398"/>
      <c r="M48" s="398"/>
      <c r="N48" s="398"/>
      <c r="O48" s="398"/>
      <c r="P48" s="398"/>
      <c r="Q48" s="398"/>
      <c r="R48" s="407"/>
      <c r="S48" s="408">
        <f t="shared" si="1"/>
        <v>0</v>
      </c>
      <c r="U48" s="152"/>
    </row>
    <row r="49" spans="1:21" ht="18" customHeight="1" x14ac:dyDescent="0.3">
      <c r="A49" s="2885" t="s">
        <v>1472</v>
      </c>
      <c r="B49" s="2885"/>
      <c r="C49" s="2885"/>
      <c r="D49" s="460" t="s">
        <v>844</v>
      </c>
      <c r="E49" s="444" t="s">
        <v>616</v>
      </c>
      <c r="F49" s="398"/>
      <c r="G49" s="398"/>
      <c r="H49" s="398"/>
      <c r="I49" s="398"/>
      <c r="J49" s="398"/>
      <c r="K49" s="398"/>
      <c r="L49" s="398"/>
      <c r="M49" s="398"/>
      <c r="N49" s="398"/>
      <c r="O49" s="398"/>
      <c r="P49" s="398"/>
      <c r="Q49" s="398"/>
      <c r="R49" s="407"/>
      <c r="S49" s="408">
        <f t="shared" si="1"/>
        <v>0</v>
      </c>
      <c r="U49" s="152"/>
    </row>
    <row r="50" spans="1:21" ht="18" customHeight="1" x14ac:dyDescent="0.3">
      <c r="A50" s="2831" t="s">
        <v>1473</v>
      </c>
      <c r="B50" s="2831"/>
      <c r="C50" s="2831"/>
      <c r="D50" s="460" t="s">
        <v>1457</v>
      </c>
      <c r="E50" s="444" t="s">
        <v>616</v>
      </c>
      <c r="F50" s="398"/>
      <c r="G50" s="398"/>
      <c r="H50" s="398"/>
      <c r="I50" s="398"/>
      <c r="J50" s="398"/>
      <c r="K50" s="398"/>
      <c r="L50" s="398"/>
      <c r="M50" s="398"/>
      <c r="N50" s="398"/>
      <c r="O50" s="398"/>
      <c r="P50" s="398"/>
      <c r="Q50" s="398"/>
      <c r="R50" s="407"/>
      <c r="S50" s="408">
        <f t="shared" si="1"/>
        <v>0</v>
      </c>
      <c r="U50" s="152"/>
    </row>
    <row r="51" spans="1:21" ht="18" customHeight="1" x14ac:dyDescent="0.3">
      <c r="A51" s="2884" t="s">
        <v>1474</v>
      </c>
      <c r="B51" s="2884"/>
      <c r="C51" s="2884"/>
      <c r="D51" s="460" t="s">
        <v>1459</v>
      </c>
      <c r="E51" s="444" t="s">
        <v>616</v>
      </c>
      <c r="F51" s="398"/>
      <c r="G51" s="398"/>
      <c r="H51" s="398"/>
      <c r="I51" s="398"/>
      <c r="J51" s="398"/>
      <c r="K51" s="398"/>
      <c r="L51" s="398"/>
      <c r="M51" s="398"/>
      <c r="N51" s="398"/>
      <c r="O51" s="398"/>
      <c r="P51" s="398"/>
      <c r="Q51" s="398">
        <v>1</v>
      </c>
      <c r="R51" s="407"/>
      <c r="S51" s="408">
        <f t="shared" si="1"/>
        <v>1</v>
      </c>
      <c r="U51" s="152"/>
    </row>
    <row r="52" spans="1:21" ht="18" customHeight="1" x14ac:dyDescent="0.3">
      <c r="A52" s="2884" t="s">
        <v>1475</v>
      </c>
      <c r="B52" s="2884"/>
      <c r="C52" s="2884"/>
      <c r="D52" s="698" t="s">
        <v>1461</v>
      </c>
      <c r="E52" s="444" t="s">
        <v>1462</v>
      </c>
      <c r="F52" s="398"/>
      <c r="G52" s="398"/>
      <c r="H52" s="398"/>
      <c r="I52" s="398"/>
      <c r="J52" s="398"/>
      <c r="K52" s="398"/>
      <c r="L52" s="398"/>
      <c r="M52" s="398"/>
      <c r="N52" s="398"/>
      <c r="O52" s="398"/>
      <c r="P52" s="398"/>
      <c r="Q52" s="398"/>
      <c r="R52" s="407"/>
      <c r="S52" s="408">
        <f t="shared" si="1"/>
        <v>0</v>
      </c>
    </row>
    <row r="53" spans="1:21" ht="18" customHeight="1" x14ac:dyDescent="0.3">
      <c r="A53" s="2582"/>
      <c r="B53" s="2582"/>
      <c r="C53" s="2582"/>
      <c r="D53" s="446"/>
      <c r="E53" s="474"/>
      <c r="F53" s="680"/>
      <c r="G53" s="680"/>
      <c r="H53" s="680"/>
      <c r="I53" s="680"/>
      <c r="J53" s="680"/>
      <c r="K53" s="680"/>
      <c r="L53" s="680"/>
      <c r="M53" s="680"/>
      <c r="N53" s="680"/>
      <c r="O53" s="680"/>
      <c r="P53" s="680"/>
      <c r="Q53" s="680"/>
      <c r="R53" s="680"/>
      <c r="S53" s="683"/>
    </row>
    <row r="54" spans="1:21" ht="18" customHeight="1" x14ac:dyDescent="0.3">
      <c r="A54" s="2880" t="s">
        <v>111</v>
      </c>
      <c r="B54" s="2880"/>
      <c r="C54" s="2880"/>
      <c r="D54" s="678"/>
      <c r="E54" s="129"/>
      <c r="F54" s="130">
        <f>SUM(F43:F53)</f>
        <v>0</v>
      </c>
      <c r="G54" s="248">
        <f t="shared" ref="G54:R54" si="2">(G39*$F$39)+(G40*$F$40)+(G41*$F$41)+(G42*$F$42)+(G43*$F$43)+(G44*$F$44)+(G46*$F$46)+(G47*$F$47)+(G48*$F$48)+(G49*$F$49)+(G50*$F$50)+(G51*$F$51)+(G52*$F$52)</f>
        <v>0</v>
      </c>
      <c r="H54" s="248">
        <f t="shared" si="2"/>
        <v>0</v>
      </c>
      <c r="I54" s="248">
        <f t="shared" si="2"/>
        <v>0</v>
      </c>
      <c r="J54" s="248">
        <f t="shared" si="2"/>
        <v>0</v>
      </c>
      <c r="K54" s="248">
        <f t="shared" si="2"/>
        <v>0</v>
      </c>
      <c r="L54" s="248">
        <f t="shared" si="2"/>
        <v>0</v>
      </c>
      <c r="M54" s="248">
        <f t="shared" si="2"/>
        <v>0</v>
      </c>
      <c r="N54" s="248">
        <f t="shared" si="2"/>
        <v>0</v>
      </c>
      <c r="O54" s="248">
        <f t="shared" si="2"/>
        <v>0</v>
      </c>
      <c r="P54" s="248">
        <f t="shared" si="2"/>
        <v>0</v>
      </c>
      <c r="Q54" s="248">
        <f t="shared" si="2"/>
        <v>0</v>
      </c>
      <c r="R54" s="248">
        <f t="shared" si="2"/>
        <v>0</v>
      </c>
      <c r="S54" s="130">
        <f>SUM(G54:R54)</f>
        <v>0</v>
      </c>
    </row>
    <row r="55" spans="1:21" ht="18" customHeight="1" x14ac:dyDescent="0.3">
      <c r="A55" s="1359" t="s">
        <v>118</v>
      </c>
      <c r="B55" s="1359"/>
      <c r="C55" s="1359"/>
      <c r="D55" s="679"/>
      <c r="E55" s="129"/>
      <c r="F55" s="130">
        <f>SUM(F43:F53)</f>
        <v>0</v>
      </c>
      <c r="G55" s="130">
        <f>G54</f>
        <v>0</v>
      </c>
      <c r="H55" s="130">
        <f>G55+H54</f>
        <v>0</v>
      </c>
      <c r="I55" s="130">
        <f t="shared" ref="I55:R55" si="3">H55+I54</f>
        <v>0</v>
      </c>
      <c r="J55" s="130">
        <f t="shared" si="3"/>
        <v>0</v>
      </c>
      <c r="K55" s="211">
        <f t="shared" si="3"/>
        <v>0</v>
      </c>
      <c r="L55" s="130">
        <f t="shared" si="3"/>
        <v>0</v>
      </c>
      <c r="M55" s="130">
        <f t="shared" si="3"/>
        <v>0</v>
      </c>
      <c r="N55" s="130">
        <f t="shared" si="3"/>
        <v>0</v>
      </c>
      <c r="O55" s="130">
        <f t="shared" si="3"/>
        <v>0</v>
      </c>
      <c r="P55" s="130">
        <f t="shared" si="3"/>
        <v>0</v>
      </c>
      <c r="Q55" s="130">
        <f t="shared" si="3"/>
        <v>0</v>
      </c>
      <c r="R55" s="130">
        <f t="shared" si="3"/>
        <v>0</v>
      </c>
      <c r="S55" s="130"/>
    </row>
    <row r="56" spans="1:21" ht="18" customHeight="1" x14ac:dyDescent="0.3">
      <c r="A56" s="1303"/>
      <c r="B56" s="1278"/>
      <c r="C56" s="1278"/>
      <c r="S56" s="131"/>
    </row>
    <row r="57" spans="1:21" ht="18" customHeight="1" x14ac:dyDescent="0.35">
      <c r="A57" s="1304" t="s">
        <v>120</v>
      </c>
      <c r="B57" s="1305"/>
      <c r="S57" s="131"/>
    </row>
    <row r="58" spans="1:21" ht="18" customHeight="1" x14ac:dyDescent="0.3">
      <c r="A58" s="1306" t="s">
        <v>121</v>
      </c>
      <c r="B58" s="1307"/>
      <c r="C58" s="120" t="s">
        <v>122</v>
      </c>
      <c r="D58" s="1279" t="s">
        <v>123</v>
      </c>
      <c r="E58" s="1279"/>
      <c r="F58" s="1279" t="s">
        <v>124</v>
      </c>
      <c r="G58" s="1279"/>
      <c r="H58" s="1281" t="s">
        <v>125</v>
      </c>
      <c r="I58" s="1281"/>
      <c r="J58" s="1281"/>
      <c r="K58" s="1281"/>
      <c r="L58" s="1281"/>
      <c r="M58" s="1281"/>
      <c r="N58" s="1281"/>
      <c r="O58" s="1281"/>
      <c r="P58" s="1281"/>
      <c r="Q58" s="1281"/>
      <c r="R58" s="1281"/>
      <c r="S58" s="2887"/>
    </row>
    <row r="59" spans="1:21" ht="18" customHeight="1" x14ac:dyDescent="0.3">
      <c r="A59" s="1303"/>
      <c r="B59" s="2097"/>
      <c r="C59" s="118"/>
      <c r="D59" s="1293"/>
      <c r="E59" s="1293"/>
      <c r="F59" s="1293"/>
      <c r="G59" s="1293"/>
      <c r="H59" s="1295"/>
      <c r="I59" s="1295"/>
      <c r="J59" s="1295"/>
      <c r="K59" s="1295"/>
      <c r="L59" s="1295"/>
      <c r="M59" s="1295"/>
      <c r="N59" s="1295"/>
      <c r="O59" s="1295"/>
      <c r="P59" s="1295"/>
      <c r="Q59" s="1295"/>
      <c r="R59" s="1295"/>
      <c r="S59" s="2888"/>
    </row>
    <row r="60" spans="1:21" ht="18" customHeight="1" x14ac:dyDescent="0.3">
      <c r="A60" s="1303"/>
      <c r="B60" s="2097"/>
      <c r="C60" s="118"/>
      <c r="D60" s="1293" t="s">
        <v>623</v>
      </c>
      <c r="E60" s="1293"/>
      <c r="F60" s="1293" t="s">
        <v>623</v>
      </c>
      <c r="G60" s="1293"/>
      <c r="H60" s="1293" t="s">
        <v>623</v>
      </c>
      <c r="I60" s="1293"/>
      <c r="J60" s="1293"/>
      <c r="K60" s="1293"/>
      <c r="L60" s="1293"/>
      <c r="M60" s="1293"/>
      <c r="N60" s="1293"/>
      <c r="O60" s="1293"/>
      <c r="P60" s="1293"/>
      <c r="Q60" s="1293"/>
      <c r="R60" s="1293"/>
      <c r="S60" s="2886"/>
    </row>
    <row r="61" spans="1:21" ht="18" customHeight="1" x14ac:dyDescent="0.3">
      <c r="A61" s="1303"/>
      <c r="B61" s="2097"/>
      <c r="C61" s="118"/>
      <c r="D61" s="1293"/>
      <c r="E61" s="1293"/>
      <c r="F61" s="1293"/>
      <c r="G61" s="1293"/>
      <c r="H61" s="1293"/>
      <c r="I61" s="1293"/>
      <c r="J61" s="1293"/>
      <c r="K61" s="1293"/>
      <c r="L61" s="1293"/>
      <c r="M61" s="1293"/>
      <c r="N61" s="1293"/>
      <c r="O61" s="1293"/>
      <c r="P61" s="1293"/>
      <c r="Q61" s="1293"/>
      <c r="R61" s="1293"/>
      <c r="S61" s="2886"/>
    </row>
    <row r="62" spans="1:21" ht="18" customHeight="1" x14ac:dyDescent="0.3">
      <c r="A62" s="1303"/>
      <c r="B62" s="2097"/>
      <c r="C62" s="118"/>
      <c r="D62" s="1293"/>
      <c r="E62" s="1293"/>
      <c r="F62" s="1293"/>
      <c r="G62" s="1293"/>
      <c r="H62" s="1293"/>
      <c r="I62" s="1293"/>
      <c r="J62" s="1293"/>
      <c r="K62" s="1293"/>
      <c r="L62" s="1293"/>
      <c r="M62" s="1293"/>
      <c r="N62" s="1293"/>
      <c r="O62" s="1293"/>
      <c r="P62" s="1293"/>
      <c r="Q62" s="1293"/>
      <c r="R62" s="1293"/>
      <c r="S62" s="2886"/>
    </row>
    <row r="63" spans="1:21" ht="18" customHeight="1" x14ac:dyDescent="0.3">
      <c r="A63" s="1303"/>
      <c r="B63" s="2097"/>
      <c r="C63" s="118"/>
      <c r="D63" s="1293"/>
      <c r="E63" s="1293"/>
      <c r="F63" s="1293"/>
      <c r="G63" s="1293"/>
      <c r="H63" s="1293"/>
      <c r="I63" s="1293"/>
      <c r="J63" s="1293"/>
      <c r="K63" s="1293"/>
      <c r="L63" s="1293"/>
      <c r="M63" s="1293"/>
      <c r="N63" s="1293"/>
      <c r="O63" s="1293"/>
      <c r="P63" s="1293"/>
      <c r="Q63" s="1293"/>
      <c r="R63" s="1293"/>
      <c r="S63" s="2886"/>
    </row>
    <row r="64" spans="1:21" ht="18" customHeight="1" x14ac:dyDescent="0.3">
      <c r="A64" s="1338"/>
      <c r="B64" s="2098"/>
      <c r="C64" s="119"/>
      <c r="D64" s="1299"/>
      <c r="E64" s="1299"/>
      <c r="F64" s="1299"/>
      <c r="G64" s="1299"/>
      <c r="H64" s="1299"/>
      <c r="I64" s="1299"/>
      <c r="J64" s="1299"/>
      <c r="K64" s="1299"/>
      <c r="L64" s="1299"/>
      <c r="M64" s="1299"/>
      <c r="N64" s="1299"/>
      <c r="O64" s="1299"/>
      <c r="P64" s="1299"/>
      <c r="Q64" s="1299"/>
      <c r="R64" s="1299"/>
      <c r="S64" s="2889"/>
    </row>
    <row r="65" spans="1:3" ht="18" customHeight="1" x14ac:dyDescent="0.3">
      <c r="A65" s="1278"/>
      <c r="B65" s="1278"/>
      <c r="C65" s="1278"/>
    </row>
    <row r="66" spans="1:3" ht="18" customHeight="1" x14ac:dyDescent="0.3">
      <c r="A66" s="1278"/>
      <c r="B66" s="1278"/>
      <c r="C66" s="1278"/>
    </row>
    <row r="67" spans="1:3" ht="18" customHeight="1" x14ac:dyDescent="0.3">
      <c r="A67" s="1278"/>
      <c r="B67" s="1278"/>
      <c r="C67" s="1278"/>
    </row>
    <row r="68" spans="1:3" ht="18" customHeight="1" x14ac:dyDescent="0.3">
      <c r="A68" s="1278"/>
      <c r="B68" s="1278"/>
      <c r="C68" s="1278"/>
    </row>
    <row r="69" spans="1:3" ht="18" customHeight="1" x14ac:dyDescent="0.3">
      <c r="A69" s="1278"/>
      <c r="B69" s="1278"/>
      <c r="C69" s="1278"/>
    </row>
    <row r="70" spans="1:3" ht="18" customHeight="1" x14ac:dyDescent="0.3">
      <c r="A70" s="1278"/>
      <c r="B70" s="1278"/>
      <c r="C70" s="1278"/>
    </row>
    <row r="71" spans="1:3" ht="18" customHeight="1" x14ac:dyDescent="0.3">
      <c r="A71" s="1278"/>
      <c r="B71" s="1278"/>
      <c r="C71" s="1278"/>
    </row>
    <row r="72" spans="1:3" ht="18" customHeight="1" x14ac:dyDescent="0.3">
      <c r="A72" s="1278"/>
      <c r="B72" s="1278"/>
      <c r="C72" s="1278"/>
    </row>
    <row r="73" spans="1:3" ht="18" customHeight="1" x14ac:dyDescent="0.3">
      <c r="A73" s="1278"/>
      <c r="B73" s="1278"/>
      <c r="C73" s="1278"/>
    </row>
    <row r="74" spans="1:3" ht="18" customHeight="1" x14ac:dyDescent="0.3">
      <c r="A74" s="1278"/>
      <c r="B74" s="1278"/>
      <c r="C74" s="1278"/>
    </row>
  </sheetData>
  <mergeCells count="159">
    <mergeCell ref="A73:C73"/>
    <mergeCell ref="A74:C74"/>
    <mergeCell ref="A67:C67"/>
    <mergeCell ref="A68:C68"/>
    <mergeCell ref="A69:C69"/>
    <mergeCell ref="A70:C70"/>
    <mergeCell ref="A71:C71"/>
    <mergeCell ref="A72:C72"/>
    <mergeCell ref="A64:B64"/>
    <mergeCell ref="D64:E64"/>
    <mergeCell ref="F64:G64"/>
    <mergeCell ref="H64:S64"/>
    <mergeCell ref="A65:C65"/>
    <mergeCell ref="A66:C66"/>
    <mergeCell ref="A62:B62"/>
    <mergeCell ref="D62:E62"/>
    <mergeCell ref="F62:G62"/>
    <mergeCell ref="H62:S62"/>
    <mergeCell ref="A63:B63"/>
    <mergeCell ref="D63:E63"/>
    <mergeCell ref="F63:G63"/>
    <mergeCell ref="H63:S63"/>
    <mergeCell ref="D60:E60"/>
    <mergeCell ref="F60:G60"/>
    <mergeCell ref="H60:S60"/>
    <mergeCell ref="A61:B61"/>
    <mergeCell ref="D61:E61"/>
    <mergeCell ref="F61:G61"/>
    <mergeCell ref="H61:S61"/>
    <mergeCell ref="A57:B57"/>
    <mergeCell ref="A58:B58"/>
    <mergeCell ref="D58:E58"/>
    <mergeCell ref="F58:G58"/>
    <mergeCell ref="H58:S58"/>
    <mergeCell ref="A59:B59"/>
    <mergeCell ref="D59:E59"/>
    <mergeCell ref="F59:G59"/>
    <mergeCell ref="H59:S59"/>
    <mergeCell ref="A53:C53"/>
    <mergeCell ref="A54:C54"/>
    <mergeCell ref="A55:C55"/>
    <mergeCell ref="A56:C56"/>
    <mergeCell ref="A43:C43"/>
    <mergeCell ref="A45:C45"/>
    <mergeCell ref="A60:B60"/>
    <mergeCell ref="A51:C51"/>
    <mergeCell ref="A52:C52"/>
    <mergeCell ref="A48:C48"/>
    <mergeCell ref="A50:C50"/>
    <mergeCell ref="A44:C44"/>
    <mergeCell ref="A46:C46"/>
    <mergeCell ref="A47:C47"/>
    <mergeCell ref="A49:C49"/>
    <mergeCell ref="G36:S36"/>
    <mergeCell ref="A32:B32"/>
    <mergeCell ref="A33:B34"/>
    <mergeCell ref="C33:E33"/>
    <mergeCell ref="F33:G34"/>
    <mergeCell ref="H33:S33"/>
    <mergeCell ref="C34:E34"/>
    <mergeCell ref="H34:S34"/>
    <mergeCell ref="A38:C38"/>
    <mergeCell ref="A35:B35"/>
    <mergeCell ref="A36:C37"/>
    <mergeCell ref="D36:D37"/>
    <mergeCell ref="E36:E37"/>
    <mergeCell ref="F36:F37"/>
    <mergeCell ref="A39:C39"/>
    <mergeCell ref="A40:C40"/>
    <mergeCell ref="A41:C41"/>
    <mergeCell ref="A42:C42"/>
    <mergeCell ref="C26:D26"/>
    <mergeCell ref="O26:S26"/>
    <mergeCell ref="A28:B28"/>
    <mergeCell ref="C28:D28"/>
    <mergeCell ref="E28:F28"/>
    <mergeCell ref="G28:J28"/>
    <mergeCell ref="K28:N28"/>
    <mergeCell ref="O28:S28"/>
    <mergeCell ref="A23:B26"/>
    <mergeCell ref="C23:D23"/>
    <mergeCell ref="E23:F23"/>
    <mergeCell ref="G23:J26"/>
    <mergeCell ref="O23:S23"/>
    <mergeCell ref="K26:N26"/>
    <mergeCell ref="G29:J31"/>
    <mergeCell ref="K29:N29"/>
    <mergeCell ref="O29:S29"/>
    <mergeCell ref="K30:N30"/>
    <mergeCell ref="O30:S30"/>
    <mergeCell ref="K31:N31"/>
    <mergeCell ref="O31:S31"/>
    <mergeCell ref="E25:F25"/>
    <mergeCell ref="O25:S25"/>
    <mergeCell ref="C25:D25"/>
    <mergeCell ref="A20:F20"/>
    <mergeCell ref="G20:J20"/>
    <mergeCell ref="K20:N20"/>
    <mergeCell ref="O20:S20"/>
    <mergeCell ref="A22:B22"/>
    <mergeCell ref="C22:D22"/>
    <mergeCell ref="E22:F22"/>
    <mergeCell ref="G22:J22"/>
    <mergeCell ref="K22:N22"/>
    <mergeCell ref="O22:S22"/>
    <mergeCell ref="K23:N23"/>
    <mergeCell ref="K24:N24"/>
    <mergeCell ref="K25:N25"/>
    <mergeCell ref="C29:D29"/>
    <mergeCell ref="C30:D30"/>
    <mergeCell ref="C31:D31"/>
    <mergeCell ref="E29:F29"/>
    <mergeCell ref="E30:F30"/>
    <mergeCell ref="E31:F31"/>
    <mergeCell ref="A29:B31"/>
    <mergeCell ref="J13:S13"/>
    <mergeCell ref="J14:S14"/>
    <mergeCell ref="J15:S15"/>
    <mergeCell ref="B13:F13"/>
    <mergeCell ref="B14:F14"/>
    <mergeCell ref="B15:F15"/>
    <mergeCell ref="K17:N17"/>
    <mergeCell ref="O17:S17"/>
    <mergeCell ref="C24:D24"/>
    <mergeCell ref="E24:F24"/>
    <mergeCell ref="O24:S24"/>
    <mergeCell ref="B1:S1"/>
    <mergeCell ref="B2:S2"/>
    <mergeCell ref="B3:E3"/>
    <mergeCell ref="F3:G3"/>
    <mergeCell ref="H3:S3"/>
    <mergeCell ref="B4:E4"/>
    <mergeCell ref="F4:G4"/>
    <mergeCell ref="H4:S4"/>
    <mergeCell ref="B7:S7"/>
    <mergeCell ref="B8:S8"/>
    <mergeCell ref="B5:S5"/>
    <mergeCell ref="B6:S6"/>
    <mergeCell ref="C10:S10"/>
    <mergeCell ref="A18:F18"/>
    <mergeCell ref="G18:J18"/>
    <mergeCell ref="K18:N18"/>
    <mergeCell ref="O18:S18"/>
    <mergeCell ref="A19:F19"/>
    <mergeCell ref="G19:J19"/>
    <mergeCell ref="K19:N19"/>
    <mergeCell ref="O19:S19"/>
    <mergeCell ref="G16:J16"/>
    <mergeCell ref="K16:N16"/>
    <mergeCell ref="O16:S16"/>
    <mergeCell ref="A17:F17"/>
    <mergeCell ref="G17:J17"/>
    <mergeCell ref="A7:A9"/>
    <mergeCell ref="C9:S9"/>
    <mergeCell ref="A11:A12"/>
    <mergeCell ref="B11:S11"/>
    <mergeCell ref="B12:S12"/>
    <mergeCell ref="A13:A15"/>
    <mergeCell ref="G13:I15"/>
  </mergeCells>
  <dataValidations count="3">
    <dataValidation type="list" allowBlank="1" showInputMessage="1" showErrorMessage="1" sqref="H4">
      <formula1>INDIRECT($B$4)</formula1>
    </dataValidation>
    <dataValidation type="list" allowBlank="1" showInputMessage="1" showErrorMessage="1" sqref="C9 B7">
      <formula1>INDIRECT($B$6)</formula1>
    </dataValidation>
    <dataValidation type="list" allowBlank="1" showInputMessage="1" showErrorMessage="1" sqref="B4:B6">
      <formula1>#REF!</formula1>
    </dataValidation>
  </dataValidations>
  <printOptions horizontalCentered="1"/>
  <pageMargins left="0" right="0" top="0.74803149606299213" bottom="0.74803149606299213" header="0.31496062992125984" footer="0.31496062992125984"/>
  <pageSetup paperSize="9" scale="65" fitToHeight="0" orientation="portrait" horizontalDpi="1200" verticalDpi="1200" r:id="rId1"/>
  <headerFooter>
    <oddHeader>&amp;C&amp;"TH SarabunPSK,ธรรมดา"&amp;12แผนวิสาหกิจระยะ 5 ปี ปีบัญชี 2567-2571 (ทบทวนครั้งที่ 1) และแผนปฏิบัติการ ธ.ก.ส. ประจำปีบัญชี 2568</oddHeader>
    <oddFooter>&amp;L&amp;"TH SarabunPSK,ธรรมดา"&amp;12เอกสารใช้เฉพาะภายใน ธ.ก.ส. เท่านั้น&amp;C&amp;"TH SarabunPSK,ธรรมดา"&amp;12&amp;A</oddFooter>
  </headerFooter>
  <colBreaks count="1" manualBreakCount="1">
    <brk id="19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"/>
  <sheetViews>
    <sheetView showGridLines="0" showWhiteSpace="0" topLeftCell="A39" zoomScaleNormal="100" zoomScaleSheetLayoutView="110" zoomScalePageLayoutView="110" workbookViewId="0">
      <selection activeCell="E53" sqref="E53"/>
    </sheetView>
  </sheetViews>
  <sheetFormatPr defaultColWidth="8.59765625" defaultRowHeight="18" customHeight="1" x14ac:dyDescent="0.3"/>
  <cols>
    <col min="1" max="1" width="19.59765625" style="163" customWidth="1"/>
    <col min="2" max="2" width="3.09765625" style="163" customWidth="1"/>
    <col min="3" max="3" width="22.59765625" style="163" customWidth="1"/>
    <col min="4" max="4" width="19.09765625" style="163" customWidth="1"/>
    <col min="5" max="5" width="11.09765625" style="163" customWidth="1"/>
    <col min="6" max="6" width="7.59765625" style="163" customWidth="1"/>
    <col min="7" max="17" width="4.09765625" style="163" customWidth="1"/>
    <col min="18" max="19" width="4.69921875" style="163" bestFit="1" customWidth="1"/>
    <col min="20" max="16384" width="8.59765625" style="163"/>
  </cols>
  <sheetData>
    <row r="1" spans="1:25" ht="18" customHeight="1" x14ac:dyDescent="0.35">
      <c r="A1" s="237" t="s">
        <v>351</v>
      </c>
      <c r="B1" s="1386" t="s">
        <v>1476</v>
      </c>
      <c r="C1" s="1386"/>
      <c r="D1" s="1386"/>
      <c r="E1" s="1386"/>
      <c r="F1" s="1386"/>
      <c r="G1" s="1386"/>
      <c r="H1" s="1386"/>
      <c r="I1" s="1386"/>
      <c r="J1" s="1386"/>
      <c r="K1" s="1386"/>
      <c r="L1" s="1386"/>
      <c r="M1" s="1386"/>
      <c r="N1" s="1386"/>
      <c r="O1" s="1386"/>
      <c r="P1" s="1386"/>
      <c r="Q1" s="1386"/>
      <c r="R1" s="1386"/>
      <c r="S1" s="1387"/>
    </row>
    <row r="2" spans="1:25" ht="18" customHeight="1" x14ac:dyDescent="0.3">
      <c r="A2" s="376" t="s">
        <v>61</v>
      </c>
      <c r="B2" s="2898" t="s">
        <v>62</v>
      </c>
      <c r="C2" s="2898"/>
      <c r="D2" s="2898"/>
      <c r="E2" s="2898"/>
      <c r="F2" s="2898"/>
      <c r="G2" s="2898"/>
      <c r="H2" s="2898"/>
      <c r="I2" s="2898"/>
      <c r="J2" s="2898"/>
      <c r="K2" s="2898"/>
      <c r="L2" s="2898"/>
      <c r="M2" s="2898"/>
      <c r="N2" s="2898"/>
      <c r="O2" s="2898"/>
      <c r="P2" s="2898"/>
      <c r="Q2" s="2898"/>
      <c r="R2" s="2898"/>
      <c r="S2" s="2899"/>
    </row>
    <row r="3" spans="1:25" ht="18" customHeight="1" x14ac:dyDescent="0.3">
      <c r="A3" s="384" t="s">
        <v>63</v>
      </c>
      <c r="B3" s="2900" t="s">
        <v>1477</v>
      </c>
      <c r="C3" s="2900"/>
      <c r="D3" s="2900"/>
      <c r="E3" s="2900"/>
      <c r="F3" s="2901" t="s">
        <v>65</v>
      </c>
      <c r="G3" s="2902"/>
      <c r="H3" s="2900" t="s">
        <v>1478</v>
      </c>
      <c r="I3" s="2900"/>
      <c r="J3" s="2900"/>
      <c r="K3" s="2900"/>
      <c r="L3" s="2900"/>
      <c r="M3" s="2900"/>
      <c r="N3" s="2900"/>
      <c r="O3" s="2900"/>
      <c r="P3" s="2900"/>
      <c r="Q3" s="2900"/>
      <c r="R3" s="2900"/>
      <c r="S3" s="2903"/>
    </row>
    <row r="4" spans="1:25" ht="18" customHeight="1" x14ac:dyDescent="0.3">
      <c r="A4" s="195" t="s">
        <v>356</v>
      </c>
      <c r="B4" s="2904" t="s">
        <v>1479</v>
      </c>
      <c r="C4" s="2905"/>
      <c r="D4" s="2905"/>
      <c r="E4" s="2905"/>
      <c r="F4" s="2906" t="s">
        <v>67</v>
      </c>
      <c r="G4" s="2906"/>
      <c r="H4" s="2907" t="s">
        <v>1480</v>
      </c>
      <c r="I4" s="2908"/>
      <c r="J4" s="2908"/>
      <c r="K4" s="2908"/>
      <c r="L4" s="2908"/>
      <c r="M4" s="2908"/>
      <c r="N4" s="2908"/>
      <c r="O4" s="2908"/>
      <c r="P4" s="2908"/>
      <c r="Q4" s="2908"/>
      <c r="R4" s="2908"/>
      <c r="S4" s="2909"/>
    </row>
    <row r="5" spans="1:25" ht="18" customHeight="1" x14ac:dyDescent="0.3">
      <c r="A5" s="427" t="s">
        <v>69</v>
      </c>
      <c r="B5" s="2890" t="s">
        <v>1481</v>
      </c>
      <c r="C5" s="2891"/>
      <c r="D5" s="2891"/>
      <c r="E5" s="2891"/>
      <c r="F5" s="2892"/>
      <c r="G5" s="2892"/>
      <c r="H5" s="2892"/>
      <c r="I5" s="2892"/>
      <c r="J5" s="2892"/>
      <c r="K5" s="2892"/>
      <c r="L5" s="2892"/>
      <c r="M5" s="2892"/>
      <c r="N5" s="2892"/>
      <c r="O5" s="2892"/>
      <c r="P5" s="2892"/>
      <c r="Q5" s="2892"/>
      <c r="R5" s="2892"/>
      <c r="S5" s="2893"/>
    </row>
    <row r="6" spans="1:25" ht="18" customHeight="1" x14ac:dyDescent="0.3">
      <c r="A6" s="427" t="s">
        <v>70</v>
      </c>
      <c r="B6" s="2890" t="s">
        <v>1482</v>
      </c>
      <c r="C6" s="2891"/>
      <c r="D6" s="2891"/>
      <c r="E6" s="2891"/>
      <c r="F6" s="2891"/>
      <c r="G6" s="2891"/>
      <c r="H6" s="2891"/>
      <c r="I6" s="2891"/>
      <c r="J6" s="2891"/>
      <c r="K6" s="2891"/>
      <c r="L6" s="2891"/>
      <c r="M6" s="2891"/>
      <c r="N6" s="2891"/>
      <c r="O6" s="2891"/>
      <c r="P6" s="2891"/>
      <c r="Q6" s="2891"/>
      <c r="R6" s="2891"/>
      <c r="S6" s="2894"/>
    </row>
    <row r="7" spans="1:25" ht="18" customHeight="1" x14ac:dyDescent="0.3">
      <c r="A7" s="2895" t="s">
        <v>71</v>
      </c>
      <c r="B7" s="2910" t="s">
        <v>1483</v>
      </c>
      <c r="C7" s="2911"/>
      <c r="D7" s="2911"/>
      <c r="E7" s="2911"/>
      <c r="F7" s="2911"/>
      <c r="G7" s="2911"/>
      <c r="H7" s="2911"/>
      <c r="I7" s="2911"/>
      <c r="J7" s="2911"/>
      <c r="K7" s="2911"/>
      <c r="L7" s="2911"/>
      <c r="M7" s="2911"/>
      <c r="N7" s="2911"/>
      <c r="O7" s="2911"/>
      <c r="P7" s="2911"/>
      <c r="Q7" s="2911"/>
      <c r="R7" s="2911"/>
      <c r="S7" s="2912"/>
    </row>
    <row r="8" spans="1:25" ht="18" customHeight="1" x14ac:dyDescent="0.3">
      <c r="A8" s="1599"/>
      <c r="B8" s="432"/>
      <c r="C8" s="2897"/>
      <c r="D8" s="2897"/>
      <c r="E8" s="2897"/>
      <c r="F8" s="2897"/>
      <c r="G8" s="2897"/>
      <c r="H8" s="2897"/>
      <c r="I8" s="2897"/>
      <c r="J8" s="2897"/>
      <c r="K8" s="2897"/>
      <c r="L8" s="2897"/>
      <c r="M8" s="2897"/>
      <c r="N8" s="2897"/>
      <c r="O8" s="2897"/>
      <c r="P8" s="2897"/>
      <c r="Q8" s="2897"/>
      <c r="R8" s="2897"/>
      <c r="S8" s="986"/>
    </row>
    <row r="9" spans="1:25" ht="18" customHeight="1" x14ac:dyDescent="0.3">
      <c r="A9" s="2896"/>
      <c r="B9" s="238"/>
      <c r="C9" s="958"/>
      <c r="D9" s="958"/>
      <c r="E9" s="958"/>
      <c r="F9" s="958"/>
      <c r="G9" s="958"/>
      <c r="H9" s="958"/>
      <c r="I9" s="958"/>
      <c r="J9" s="958"/>
      <c r="K9" s="958"/>
      <c r="L9" s="958"/>
      <c r="M9" s="958"/>
      <c r="N9" s="958"/>
      <c r="O9" s="958"/>
      <c r="P9" s="958"/>
      <c r="Q9" s="958"/>
      <c r="R9" s="958"/>
      <c r="S9" s="1517"/>
    </row>
    <row r="10" spans="1:25" ht="18" customHeight="1" x14ac:dyDescent="0.35">
      <c r="A10" s="239" t="s">
        <v>72</v>
      </c>
      <c r="B10" s="240"/>
      <c r="C10" s="2778"/>
      <c r="D10" s="2778"/>
      <c r="E10" s="2778"/>
      <c r="F10" s="2778"/>
      <c r="G10" s="2778"/>
      <c r="H10" s="2778"/>
      <c r="I10" s="2778"/>
      <c r="J10" s="2778"/>
      <c r="K10" s="2778"/>
      <c r="L10" s="2778"/>
      <c r="M10" s="2778"/>
      <c r="N10" s="2778"/>
      <c r="O10" s="2778"/>
      <c r="P10" s="2778"/>
      <c r="Q10" s="2778"/>
      <c r="R10" s="2778"/>
      <c r="S10" s="2779"/>
      <c r="Y10" s="240"/>
    </row>
    <row r="11" spans="1:25" ht="18" customHeight="1" x14ac:dyDescent="0.3">
      <c r="A11" s="1657" t="s">
        <v>73</v>
      </c>
      <c r="B11" s="2113" t="s">
        <v>1484</v>
      </c>
      <c r="C11" s="1526"/>
      <c r="D11" s="1526"/>
      <c r="E11" s="1526"/>
      <c r="F11" s="1526"/>
      <c r="G11" s="1526"/>
      <c r="H11" s="1526"/>
      <c r="I11" s="1526"/>
      <c r="J11" s="1526"/>
      <c r="K11" s="1526"/>
      <c r="L11" s="1526"/>
      <c r="M11" s="1526"/>
      <c r="N11" s="1526"/>
      <c r="O11" s="1526"/>
      <c r="P11" s="1526"/>
      <c r="Q11" s="1526"/>
      <c r="R11" s="1526"/>
      <c r="S11" s="2913"/>
      <c r="T11" s="163" t="s">
        <v>137</v>
      </c>
    </row>
    <row r="12" spans="1:25" ht="18" customHeight="1" x14ac:dyDescent="0.3">
      <c r="A12" s="1657"/>
      <c r="B12" s="2752"/>
      <c r="C12" s="2752"/>
      <c r="D12" s="2752"/>
      <c r="E12" s="2752"/>
      <c r="F12" s="2752"/>
      <c r="G12" s="2752"/>
      <c r="H12" s="2752"/>
      <c r="I12" s="2752"/>
      <c r="J12" s="2752"/>
      <c r="K12" s="2752"/>
      <c r="L12" s="2752"/>
      <c r="M12" s="2752"/>
      <c r="N12" s="2752"/>
      <c r="O12" s="2752"/>
      <c r="P12" s="2752"/>
      <c r="Q12" s="2752"/>
      <c r="R12" s="2752"/>
      <c r="S12" s="2914"/>
    </row>
    <row r="13" spans="1:25" ht="18" customHeight="1" x14ac:dyDescent="0.3">
      <c r="A13" s="1371" t="s">
        <v>74</v>
      </c>
      <c r="B13" s="1527" t="s">
        <v>1485</v>
      </c>
      <c r="C13" s="1527"/>
      <c r="D13" s="1527"/>
      <c r="E13" s="1527"/>
      <c r="F13" s="1527"/>
      <c r="G13" s="2916" t="s">
        <v>364</v>
      </c>
      <c r="H13" s="2781"/>
      <c r="I13" s="2781"/>
      <c r="J13" s="1526" t="s">
        <v>1486</v>
      </c>
      <c r="K13" s="1526"/>
      <c r="L13" s="1526"/>
      <c r="M13" s="1526"/>
      <c r="N13" s="1526"/>
      <c r="O13" s="1526"/>
      <c r="P13" s="1526"/>
      <c r="Q13" s="1526"/>
      <c r="R13" s="1526"/>
      <c r="S13" s="2913"/>
      <c r="W13" s="240"/>
    </row>
    <row r="14" spans="1:25" ht="18" customHeight="1" x14ac:dyDescent="0.3">
      <c r="A14" s="1371"/>
      <c r="B14" s="2897" t="s">
        <v>1487</v>
      </c>
      <c r="C14" s="2897"/>
      <c r="D14" s="2897"/>
      <c r="E14" s="2897"/>
      <c r="F14" s="2897"/>
      <c r="G14" s="2916"/>
      <c r="H14" s="2781"/>
      <c r="I14" s="2781"/>
      <c r="J14" s="985" t="s">
        <v>1488</v>
      </c>
      <c r="K14" s="2897"/>
      <c r="L14" s="2897"/>
      <c r="M14" s="2897"/>
      <c r="N14" s="2897"/>
      <c r="O14" s="2897"/>
      <c r="P14" s="2897"/>
      <c r="Q14" s="2897"/>
      <c r="R14" s="2897"/>
      <c r="S14" s="986"/>
    </row>
    <row r="15" spans="1:25" ht="18" customHeight="1" x14ac:dyDescent="0.3">
      <c r="A15" s="2915"/>
      <c r="B15" s="2919"/>
      <c r="C15" s="2919"/>
      <c r="D15" s="2919"/>
      <c r="E15" s="2919"/>
      <c r="F15" s="2919"/>
      <c r="G15" s="2916"/>
      <c r="H15" s="2781"/>
      <c r="I15" s="2781"/>
      <c r="J15" s="2917"/>
      <c r="K15" s="2917"/>
      <c r="L15" s="2917"/>
      <c r="M15" s="2917"/>
      <c r="N15" s="2917"/>
      <c r="O15" s="2917"/>
      <c r="P15" s="2917"/>
      <c r="Q15" s="2917"/>
      <c r="R15" s="2917"/>
      <c r="S15" s="2918"/>
    </row>
    <row r="16" spans="1:25" ht="18" customHeight="1" x14ac:dyDescent="0.3">
      <c r="A16" s="241" t="s">
        <v>76</v>
      </c>
      <c r="B16" s="193"/>
      <c r="C16" s="193"/>
      <c r="G16" s="2930" t="s">
        <v>77</v>
      </c>
      <c r="H16" s="2930"/>
      <c r="I16" s="2930"/>
      <c r="J16" s="2683"/>
      <c r="K16" s="2683" t="s">
        <v>1489</v>
      </c>
      <c r="L16" s="2683"/>
      <c r="M16" s="2683"/>
      <c r="N16" s="2683"/>
      <c r="O16" s="2683" t="s">
        <v>79</v>
      </c>
      <c r="P16" s="2683"/>
      <c r="Q16" s="2683"/>
      <c r="R16" s="2683"/>
      <c r="S16" s="2683"/>
    </row>
    <row r="17" spans="1:21" ht="18" customHeight="1" x14ac:dyDescent="0.3">
      <c r="A17" s="2773" t="s">
        <v>1490</v>
      </c>
      <c r="B17" s="2773"/>
      <c r="C17" s="2773"/>
      <c r="D17" s="2773"/>
      <c r="E17" s="2773"/>
      <c r="F17" s="1006"/>
      <c r="G17" s="2775">
        <v>200000</v>
      </c>
      <c r="H17" s="2775"/>
      <c r="I17" s="2775"/>
      <c r="J17" s="2775"/>
      <c r="K17" s="2774" t="s">
        <v>227</v>
      </c>
      <c r="L17" s="2775"/>
      <c r="M17" s="2775"/>
      <c r="N17" s="2775"/>
      <c r="O17" s="2775">
        <f>SUM(G17:N17)</f>
        <v>200000</v>
      </c>
      <c r="P17" s="2775"/>
      <c r="Q17" s="2775"/>
      <c r="R17" s="2775"/>
      <c r="S17" s="2775"/>
    </row>
    <row r="18" spans="1:21" ht="18" customHeight="1" x14ac:dyDescent="0.3">
      <c r="A18" s="2920" t="s">
        <v>1491</v>
      </c>
      <c r="B18" s="2921"/>
      <c r="C18" s="2921"/>
      <c r="D18" s="2921"/>
      <c r="E18" s="2921"/>
      <c r="F18" s="985"/>
      <c r="G18" s="2768" t="s">
        <v>227</v>
      </c>
      <c r="H18" s="2768"/>
      <c r="I18" s="2768"/>
      <c r="J18" s="2922"/>
      <c r="K18" s="2923">
        <v>1500000</v>
      </c>
      <c r="L18" s="2923"/>
      <c r="M18" s="2923"/>
      <c r="N18" s="2924"/>
      <c r="O18" s="2925">
        <f t="shared" ref="O18:O19" si="0">SUM(G18:N18)</f>
        <v>1500000</v>
      </c>
      <c r="P18" s="2925"/>
      <c r="Q18" s="2925"/>
      <c r="R18" s="2925"/>
      <c r="S18" s="2925"/>
    </row>
    <row r="19" spans="1:21" ht="18" customHeight="1" x14ac:dyDescent="0.3">
      <c r="A19" s="2926" t="s">
        <v>1492</v>
      </c>
      <c r="B19" s="2926"/>
      <c r="C19" s="2926"/>
      <c r="D19" s="2926"/>
      <c r="E19" s="2926"/>
      <c r="F19" s="2926"/>
      <c r="G19" s="2769">
        <v>100000</v>
      </c>
      <c r="H19" s="2770"/>
      <c r="I19" s="2770"/>
      <c r="J19" s="2772"/>
      <c r="K19" s="2927" t="s">
        <v>227</v>
      </c>
      <c r="L19" s="2927"/>
      <c r="M19" s="2927"/>
      <c r="N19" s="2928"/>
      <c r="O19" s="2929">
        <f t="shared" si="0"/>
        <v>100000</v>
      </c>
      <c r="P19" s="2929"/>
      <c r="Q19" s="2929"/>
      <c r="R19" s="2929"/>
      <c r="S19" s="2929"/>
    </row>
    <row r="20" spans="1:21" ht="18" customHeight="1" thickBot="1" x14ac:dyDescent="0.35">
      <c r="A20" s="2244" t="s">
        <v>80</v>
      </c>
      <c r="B20" s="2244"/>
      <c r="C20" s="2244"/>
      <c r="D20" s="2244"/>
      <c r="E20" s="2244"/>
      <c r="F20" s="2244"/>
      <c r="G20" s="2931">
        <f>SUM(G17:J19)</f>
        <v>300000</v>
      </c>
      <c r="H20" s="2931"/>
      <c r="I20" s="2931"/>
      <c r="J20" s="2931"/>
      <c r="K20" s="2931">
        <f>SUM(K17:N19)</f>
        <v>1500000</v>
      </c>
      <c r="L20" s="2931"/>
      <c r="M20" s="2931"/>
      <c r="N20" s="2931"/>
      <c r="O20" s="2931">
        <f>SUM(G20:K20)</f>
        <v>1800000</v>
      </c>
      <c r="P20" s="2931"/>
      <c r="Q20" s="2931"/>
      <c r="R20" s="2931"/>
      <c r="S20" s="2931"/>
    </row>
    <row r="21" spans="1:21" ht="18" customHeight="1" thickTop="1" x14ac:dyDescent="0.3">
      <c r="A21" s="160"/>
      <c r="B21" s="173"/>
      <c r="C21" s="173"/>
      <c r="D21" s="173"/>
      <c r="E21" s="173"/>
      <c r="F21" s="173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94"/>
    </row>
    <row r="22" spans="1:21" ht="18" customHeight="1" x14ac:dyDescent="0.3">
      <c r="A22" s="2246" t="s">
        <v>81</v>
      </c>
      <c r="B22" s="2246"/>
      <c r="C22" s="2281" t="s">
        <v>82</v>
      </c>
      <c r="D22" s="2281"/>
      <c r="E22" s="2246" t="s">
        <v>83</v>
      </c>
      <c r="F22" s="2246"/>
      <c r="G22" s="2683" t="s">
        <v>81</v>
      </c>
      <c r="H22" s="2683"/>
      <c r="I22" s="2683"/>
      <c r="J22" s="2683"/>
      <c r="K22" s="2683" t="s">
        <v>82</v>
      </c>
      <c r="L22" s="2683"/>
      <c r="M22" s="2683"/>
      <c r="N22" s="2683"/>
      <c r="O22" s="2683" t="s">
        <v>83</v>
      </c>
      <c r="P22" s="2683"/>
      <c r="Q22" s="2683"/>
      <c r="R22" s="2683"/>
      <c r="S22" s="2683"/>
    </row>
    <row r="23" spans="1:21" ht="18" customHeight="1" x14ac:dyDescent="0.3">
      <c r="A23" s="2719" t="s">
        <v>84</v>
      </c>
      <c r="B23" s="2958"/>
      <c r="C23" s="1006" t="s">
        <v>1493</v>
      </c>
      <c r="D23" s="1006"/>
      <c r="E23" s="2948" t="s">
        <v>399</v>
      </c>
      <c r="F23" s="2949"/>
      <c r="G23" s="2939" t="s">
        <v>85</v>
      </c>
      <c r="H23" s="2940"/>
      <c r="I23" s="2940"/>
      <c r="J23" s="2941"/>
      <c r="K23" s="2950" t="s">
        <v>1494</v>
      </c>
      <c r="L23" s="2723"/>
      <c r="M23" s="2723"/>
      <c r="N23" s="2723"/>
      <c r="O23" s="2723" t="s">
        <v>1495</v>
      </c>
      <c r="P23" s="2723"/>
      <c r="Q23" s="2723"/>
      <c r="R23" s="2723"/>
      <c r="S23" s="2951"/>
    </row>
    <row r="24" spans="1:21" ht="18" customHeight="1" x14ac:dyDescent="0.3">
      <c r="A24" s="2959"/>
      <c r="B24" s="2960"/>
      <c r="C24" s="2952"/>
      <c r="D24" s="2952"/>
      <c r="E24" s="2953"/>
      <c r="F24" s="2954"/>
      <c r="G24" s="2942"/>
      <c r="H24" s="2943"/>
      <c r="I24" s="2943"/>
      <c r="J24" s="2944"/>
      <c r="K24" s="2955" t="s">
        <v>1496</v>
      </c>
      <c r="L24" s="2834"/>
      <c r="M24" s="2834"/>
      <c r="N24" s="2834"/>
      <c r="O24" s="2956"/>
      <c r="P24" s="2956"/>
      <c r="Q24" s="2956"/>
      <c r="R24" s="2956"/>
      <c r="S24" s="2957"/>
    </row>
    <row r="25" spans="1:21" ht="18" customHeight="1" x14ac:dyDescent="0.3">
      <c r="A25" s="2961"/>
      <c r="B25" s="2962"/>
      <c r="C25" s="2932"/>
      <c r="D25" s="2932"/>
      <c r="E25" s="2933"/>
      <c r="F25" s="2934"/>
      <c r="G25" s="2945"/>
      <c r="H25" s="2946"/>
      <c r="I25" s="2946"/>
      <c r="J25" s="2947"/>
      <c r="K25" s="2935"/>
      <c r="L25" s="2936"/>
      <c r="M25" s="2936"/>
      <c r="N25" s="2936"/>
      <c r="O25" s="2937"/>
      <c r="P25" s="2937"/>
      <c r="Q25" s="2937"/>
      <c r="R25" s="2937"/>
      <c r="S25" s="2938"/>
    </row>
    <row r="26" spans="1:21" ht="18" customHeight="1" x14ac:dyDescent="0.3">
      <c r="A26" s="244" t="s">
        <v>86</v>
      </c>
      <c r="B26" s="245"/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176"/>
      <c r="U26" s="240"/>
    </row>
    <row r="27" spans="1:21" ht="18" customHeight="1" x14ac:dyDescent="0.3">
      <c r="A27" s="2715" t="s">
        <v>81</v>
      </c>
      <c r="B27" s="2715"/>
      <c r="C27" s="2247" t="s">
        <v>82</v>
      </c>
      <c r="D27" s="2247"/>
      <c r="E27" s="2247" t="s">
        <v>83</v>
      </c>
      <c r="F27" s="2247"/>
      <c r="G27" s="2683" t="s">
        <v>81</v>
      </c>
      <c r="H27" s="2683"/>
      <c r="I27" s="2683"/>
      <c r="J27" s="2683"/>
      <c r="K27" s="2683" t="s">
        <v>82</v>
      </c>
      <c r="L27" s="2683"/>
      <c r="M27" s="2683"/>
      <c r="N27" s="2683"/>
      <c r="O27" s="2683" t="s">
        <v>83</v>
      </c>
      <c r="P27" s="2683"/>
      <c r="Q27" s="2683"/>
      <c r="R27" s="2683"/>
      <c r="S27" s="2683"/>
    </row>
    <row r="28" spans="1:21" ht="18" customHeight="1" x14ac:dyDescent="0.3">
      <c r="A28" s="2963" t="s">
        <v>87</v>
      </c>
      <c r="B28" s="2964"/>
      <c r="C28" s="1842" t="s">
        <v>1497</v>
      </c>
      <c r="D28" s="1843"/>
      <c r="E28" s="2969" t="s">
        <v>399</v>
      </c>
      <c r="F28" s="2970"/>
      <c r="G28" s="2971" t="s">
        <v>89</v>
      </c>
      <c r="H28" s="2972"/>
      <c r="I28" s="2972"/>
      <c r="J28" s="2973"/>
      <c r="K28" s="2723" t="s">
        <v>1494</v>
      </c>
      <c r="L28" s="2723"/>
      <c r="M28" s="2723"/>
      <c r="N28" s="2723"/>
      <c r="O28" s="2833" t="s">
        <v>1495</v>
      </c>
      <c r="P28" s="2833"/>
      <c r="Q28" s="2833"/>
      <c r="R28" s="2833"/>
      <c r="S28" s="2980"/>
    </row>
    <row r="29" spans="1:21" ht="18" customHeight="1" x14ac:dyDescent="0.3">
      <c r="A29" s="2965"/>
      <c r="B29" s="2966"/>
      <c r="C29" s="403" t="s">
        <v>1498</v>
      </c>
      <c r="D29" s="391"/>
      <c r="E29" s="402"/>
      <c r="F29" s="404"/>
      <c r="G29" s="2974"/>
      <c r="H29" s="2975"/>
      <c r="I29" s="2975"/>
      <c r="J29" s="2976"/>
      <c r="K29" s="2981" t="s">
        <v>1496</v>
      </c>
      <c r="L29" s="2982"/>
      <c r="M29" s="2982"/>
      <c r="N29" s="2982"/>
      <c r="O29" s="2983"/>
      <c r="P29" s="2956"/>
      <c r="Q29" s="2956"/>
      <c r="R29" s="2956"/>
      <c r="S29" s="2956"/>
      <c r="T29" s="405"/>
    </row>
    <row r="30" spans="1:21" ht="18" customHeight="1" x14ac:dyDescent="0.3">
      <c r="A30" s="2967"/>
      <c r="B30" s="2968"/>
      <c r="C30" s="168"/>
      <c r="D30" s="164"/>
      <c r="E30" s="169"/>
      <c r="F30" s="170"/>
      <c r="G30" s="2977"/>
      <c r="H30" s="2978"/>
      <c r="I30" s="2978"/>
      <c r="J30" s="2979"/>
      <c r="K30" s="2984"/>
      <c r="L30" s="2937"/>
      <c r="M30" s="2937"/>
      <c r="N30" s="2937"/>
      <c r="O30" s="2984"/>
      <c r="P30" s="2937"/>
      <c r="Q30" s="2937"/>
      <c r="R30" s="2937"/>
      <c r="S30" s="2985"/>
    </row>
    <row r="31" spans="1:21" ht="18" customHeight="1" x14ac:dyDescent="0.3">
      <c r="A31" s="2987" t="s">
        <v>90</v>
      </c>
      <c r="B31" s="2987"/>
      <c r="C31" s="172"/>
      <c r="E31" s="175"/>
      <c r="F31" s="175"/>
      <c r="G31" s="175"/>
      <c r="H31" s="175"/>
      <c r="I31" s="175"/>
      <c r="J31" s="175"/>
      <c r="K31" s="280"/>
      <c r="L31" s="175"/>
      <c r="M31" s="175"/>
      <c r="N31" s="175"/>
      <c r="O31" s="175"/>
      <c r="P31" s="175"/>
      <c r="Q31" s="175"/>
      <c r="R31" s="175"/>
      <c r="S31" s="176"/>
    </row>
    <row r="32" spans="1:21" ht="18" customHeight="1" x14ac:dyDescent="0.35">
      <c r="A32" s="2719" t="s">
        <v>91</v>
      </c>
      <c r="B32" s="2719"/>
      <c r="C32" s="953" t="s">
        <v>1499</v>
      </c>
      <c r="D32" s="953"/>
      <c r="E32" s="954"/>
      <c r="F32" s="2973" t="s">
        <v>92</v>
      </c>
      <c r="G32" s="2988"/>
      <c r="H32" s="2833" t="s">
        <v>1500</v>
      </c>
      <c r="I32" s="2833"/>
      <c r="J32" s="2833"/>
      <c r="K32" s="2833"/>
      <c r="L32" s="2833"/>
      <c r="M32" s="2833"/>
      <c r="N32" s="2833"/>
      <c r="O32" s="2833"/>
      <c r="P32" s="2833"/>
      <c r="Q32" s="2833"/>
      <c r="R32" s="2833"/>
      <c r="S32" s="2980"/>
    </row>
    <row r="33" spans="1:23" ht="18" customHeight="1" x14ac:dyDescent="0.3">
      <c r="A33" s="2720"/>
      <c r="B33" s="2720"/>
      <c r="C33" s="2726"/>
      <c r="D33" s="2726"/>
      <c r="E33" s="2990"/>
      <c r="F33" s="2989"/>
      <c r="G33" s="2722"/>
      <c r="H33" s="2726"/>
      <c r="I33" s="2726"/>
      <c r="J33" s="2726"/>
      <c r="K33" s="2726"/>
      <c r="L33" s="2726"/>
      <c r="M33" s="2726"/>
      <c r="N33" s="2726"/>
      <c r="O33" s="2726"/>
      <c r="P33" s="2726"/>
      <c r="Q33" s="2726"/>
      <c r="R33" s="2726"/>
      <c r="S33" s="2990"/>
    </row>
    <row r="34" spans="1:23" ht="18" customHeight="1" x14ac:dyDescent="0.3">
      <c r="A34" s="2986" t="s">
        <v>93</v>
      </c>
      <c r="B34" s="2986"/>
      <c r="C34" s="240"/>
      <c r="S34" s="176"/>
    </row>
    <row r="35" spans="1:23" ht="18" customHeight="1" x14ac:dyDescent="0.3">
      <c r="A35" s="1321" t="s">
        <v>417</v>
      </c>
      <c r="B35" s="1321"/>
      <c r="C35" s="1321"/>
      <c r="D35" s="1322" t="s">
        <v>95</v>
      </c>
      <c r="E35" s="1322" t="s">
        <v>96</v>
      </c>
      <c r="F35" s="1321" t="s">
        <v>97</v>
      </c>
      <c r="G35" s="1323" t="s">
        <v>98</v>
      </c>
      <c r="H35" s="1323"/>
      <c r="I35" s="1323"/>
      <c r="J35" s="1323"/>
      <c r="K35" s="1323"/>
      <c r="L35" s="1323"/>
      <c r="M35" s="1323"/>
      <c r="N35" s="1323"/>
      <c r="O35" s="1323"/>
      <c r="P35" s="1323"/>
      <c r="Q35" s="1323"/>
      <c r="R35" s="1323"/>
      <c r="S35" s="1321"/>
    </row>
    <row r="36" spans="1:23" ht="18" customHeight="1" x14ac:dyDescent="0.3">
      <c r="A36" s="1321"/>
      <c r="B36" s="1321"/>
      <c r="C36" s="1321"/>
      <c r="D36" s="1322"/>
      <c r="E36" s="1322"/>
      <c r="F36" s="1321"/>
      <c r="G36" s="242" t="s">
        <v>99</v>
      </c>
      <c r="H36" s="242" t="s">
        <v>100</v>
      </c>
      <c r="I36" s="242" t="s">
        <v>101</v>
      </c>
      <c r="J36" s="242" t="s">
        <v>102</v>
      </c>
      <c r="K36" s="242" t="s">
        <v>103</v>
      </c>
      <c r="L36" s="242" t="s">
        <v>104</v>
      </c>
      <c r="M36" s="242" t="s">
        <v>105</v>
      </c>
      <c r="N36" s="242" t="s">
        <v>106</v>
      </c>
      <c r="O36" s="242" t="s">
        <v>107</v>
      </c>
      <c r="P36" s="242" t="s">
        <v>108</v>
      </c>
      <c r="Q36" s="242" t="s">
        <v>109</v>
      </c>
      <c r="R36" s="242" t="s">
        <v>110</v>
      </c>
      <c r="S36" s="242" t="s">
        <v>111</v>
      </c>
    </row>
    <row r="37" spans="1:23" ht="18" customHeight="1" x14ac:dyDescent="0.3">
      <c r="A37" s="2991" t="s">
        <v>1501</v>
      </c>
      <c r="B37" s="2991"/>
      <c r="C37" s="2991"/>
      <c r="D37" s="392" t="s">
        <v>1502</v>
      </c>
      <c r="E37" s="392" t="s">
        <v>1503</v>
      </c>
      <c r="F37" s="393">
        <v>0.3</v>
      </c>
      <c r="G37" s="394">
        <v>0.1</v>
      </c>
      <c r="H37" s="394"/>
      <c r="I37" s="394"/>
      <c r="J37" s="394">
        <v>0.3</v>
      </c>
      <c r="K37" s="394"/>
      <c r="L37" s="394"/>
      <c r="M37" s="394">
        <v>0.3</v>
      </c>
      <c r="N37" s="394"/>
      <c r="O37" s="394"/>
      <c r="P37" s="394">
        <v>0.3</v>
      </c>
      <c r="Q37" s="394"/>
      <c r="R37" s="394"/>
      <c r="S37" s="395">
        <f t="shared" ref="S37:S43" si="1">SUM(G37:R37)</f>
        <v>1</v>
      </c>
      <c r="U37" s="183"/>
    </row>
    <row r="38" spans="1:23" ht="18" customHeight="1" x14ac:dyDescent="0.3">
      <c r="A38" s="2619" t="s">
        <v>1504</v>
      </c>
      <c r="B38" s="2620"/>
      <c r="C38" s="2621"/>
      <c r="D38" s="803"/>
      <c r="E38" s="803"/>
      <c r="F38" s="804"/>
      <c r="G38" s="434"/>
      <c r="H38" s="434"/>
      <c r="I38" s="434"/>
      <c r="J38" s="434"/>
      <c r="K38" s="434"/>
      <c r="L38" s="434"/>
      <c r="M38" s="434"/>
      <c r="N38" s="434"/>
      <c r="O38" s="434"/>
      <c r="P38" s="434"/>
      <c r="Q38" s="434"/>
      <c r="R38" s="434"/>
      <c r="S38" s="435"/>
      <c r="U38" s="183"/>
    </row>
    <row r="39" spans="1:23" ht="18" customHeight="1" x14ac:dyDescent="0.3">
      <c r="A39" s="2617" t="s">
        <v>1505</v>
      </c>
      <c r="B39" s="2617"/>
      <c r="C39" s="2617"/>
      <c r="D39" s="396" t="s">
        <v>1506</v>
      </c>
      <c r="E39" s="396" t="s">
        <v>1503</v>
      </c>
      <c r="F39" s="397">
        <v>0.4</v>
      </c>
      <c r="G39" s="398"/>
      <c r="H39" s="399">
        <v>0.09</v>
      </c>
      <c r="I39" s="399">
        <v>0.09</v>
      </c>
      <c r="J39" s="399">
        <v>0.09</v>
      </c>
      <c r="K39" s="399">
        <v>0.09</v>
      </c>
      <c r="L39" s="399">
        <v>0.09</v>
      </c>
      <c r="M39" s="399">
        <v>0.09</v>
      </c>
      <c r="N39" s="399">
        <v>0.09</v>
      </c>
      <c r="O39" s="399">
        <v>0.09</v>
      </c>
      <c r="P39" s="399">
        <v>0.09</v>
      </c>
      <c r="Q39" s="399">
        <v>0.1</v>
      </c>
      <c r="R39" s="399">
        <v>0.09</v>
      </c>
      <c r="S39" s="400">
        <f t="shared" si="1"/>
        <v>0.99999999999999978</v>
      </c>
      <c r="U39" s="246"/>
      <c r="W39" s="240"/>
    </row>
    <row r="40" spans="1:23" ht="18" customHeight="1" x14ac:dyDescent="0.3">
      <c r="A40" s="2619" t="s">
        <v>1507</v>
      </c>
      <c r="B40" s="2619"/>
      <c r="C40" s="2619"/>
      <c r="D40" s="396"/>
      <c r="E40" s="396"/>
      <c r="F40" s="397"/>
      <c r="G40" s="398"/>
      <c r="H40" s="398"/>
      <c r="I40" s="398"/>
      <c r="J40" s="398"/>
      <c r="K40" s="398"/>
      <c r="L40" s="398"/>
      <c r="M40" s="398"/>
      <c r="N40" s="398"/>
      <c r="O40" s="398"/>
      <c r="P40" s="398"/>
      <c r="Q40" s="398"/>
      <c r="R40" s="398"/>
      <c r="S40" s="400"/>
    </row>
    <row r="41" spans="1:23" ht="18" customHeight="1" x14ac:dyDescent="0.3">
      <c r="A41" s="2619" t="s">
        <v>1508</v>
      </c>
      <c r="B41" s="2619"/>
      <c r="C41" s="2619"/>
      <c r="D41" s="396" t="s">
        <v>1506</v>
      </c>
      <c r="E41" s="396" t="s">
        <v>1503</v>
      </c>
      <c r="F41" s="397">
        <v>0.2</v>
      </c>
      <c r="G41" s="398"/>
      <c r="H41" s="398"/>
      <c r="I41" s="398">
        <v>0.3</v>
      </c>
      <c r="J41" s="398"/>
      <c r="K41" s="398"/>
      <c r="L41" s="398">
        <v>0.3</v>
      </c>
      <c r="M41" s="398"/>
      <c r="N41" s="398"/>
      <c r="O41" s="398">
        <v>0.3</v>
      </c>
      <c r="P41" s="398"/>
      <c r="Q41" s="398">
        <v>0.1</v>
      </c>
      <c r="R41" s="398"/>
      <c r="S41" s="400">
        <f t="shared" si="1"/>
        <v>0.99999999999999989</v>
      </c>
    </row>
    <row r="42" spans="1:23" ht="18" customHeight="1" x14ac:dyDescent="0.3">
      <c r="A42" s="2619" t="s">
        <v>1509</v>
      </c>
      <c r="B42" s="2619"/>
      <c r="C42" s="2619"/>
      <c r="D42" s="396"/>
      <c r="E42" s="396"/>
      <c r="F42" s="397"/>
      <c r="G42" s="398"/>
      <c r="H42" s="398"/>
      <c r="I42" s="398"/>
      <c r="J42" s="398"/>
      <c r="K42" s="398"/>
      <c r="L42" s="398"/>
      <c r="M42" s="398"/>
      <c r="N42" s="398"/>
      <c r="O42" s="398"/>
      <c r="P42" s="398"/>
      <c r="Q42" s="398"/>
      <c r="R42" s="398"/>
      <c r="S42" s="400"/>
    </row>
    <row r="43" spans="1:23" ht="18" customHeight="1" x14ac:dyDescent="0.3">
      <c r="A43" s="2619" t="s">
        <v>1510</v>
      </c>
      <c r="B43" s="2619"/>
      <c r="C43" s="2619"/>
      <c r="D43" s="396" t="s">
        <v>1511</v>
      </c>
      <c r="E43" s="396" t="s">
        <v>1503</v>
      </c>
      <c r="F43" s="397">
        <v>0.1</v>
      </c>
      <c r="G43" s="398"/>
      <c r="H43" s="398"/>
      <c r="I43" s="398"/>
      <c r="J43" s="398"/>
      <c r="K43" s="398"/>
      <c r="L43" s="398"/>
      <c r="M43" s="398"/>
      <c r="N43" s="398"/>
      <c r="O43" s="398"/>
      <c r="P43" s="398"/>
      <c r="Q43" s="398"/>
      <c r="R43" s="398">
        <v>1</v>
      </c>
      <c r="S43" s="400">
        <f t="shared" si="1"/>
        <v>1</v>
      </c>
    </row>
    <row r="44" spans="1:23" ht="18" customHeight="1" x14ac:dyDescent="0.3">
      <c r="A44" s="2994"/>
      <c r="B44" s="2995"/>
      <c r="C44" s="2996"/>
      <c r="D44" s="396" t="s">
        <v>1512</v>
      </c>
      <c r="E44" s="396"/>
      <c r="F44" s="397"/>
      <c r="G44" s="398"/>
      <c r="H44" s="398"/>
      <c r="I44" s="398"/>
      <c r="J44" s="398"/>
      <c r="K44" s="398"/>
      <c r="L44" s="398"/>
      <c r="M44" s="398"/>
      <c r="N44" s="398"/>
      <c r="O44" s="398"/>
      <c r="P44" s="398"/>
      <c r="Q44" s="398"/>
      <c r="R44" s="398"/>
      <c r="S44" s="400"/>
    </row>
    <row r="45" spans="1:23" ht="18" customHeight="1" x14ac:dyDescent="0.3">
      <c r="A45" s="817"/>
      <c r="B45" s="819"/>
      <c r="C45" s="818"/>
      <c r="D45" s="479"/>
      <c r="E45" s="479"/>
      <c r="F45" s="805"/>
      <c r="G45" s="159"/>
      <c r="H45" s="805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433"/>
    </row>
    <row r="46" spans="1:23" ht="18" customHeight="1" x14ac:dyDescent="0.3">
      <c r="A46" s="1302" t="s">
        <v>111</v>
      </c>
      <c r="B46" s="1302"/>
      <c r="C46" s="1302"/>
      <c r="D46" s="247"/>
      <c r="E46" s="247"/>
      <c r="F46" s="248">
        <f>SUM(F37:F43)</f>
        <v>0.99999999999999989</v>
      </c>
      <c r="G46" s="248">
        <f>(G37*$F$37)+(G39*$F$39)+(G40*$F$40)+(G41*$F$41)+(G42*$F$42)+(G43*$F$43)</f>
        <v>0.03</v>
      </c>
      <c r="H46" s="248">
        <f t="shared" ref="H46:R46" si="2">(H37*$F$37)+(H39*$F$39)+(H40*$F$40)+(H41*$F$41)+(H42*$F$42)+(H43*$F$43)</f>
        <v>3.5999999999999997E-2</v>
      </c>
      <c r="I46" s="248">
        <f t="shared" si="2"/>
        <v>9.6000000000000002E-2</v>
      </c>
      <c r="J46" s="248">
        <f t="shared" si="2"/>
        <v>0.126</v>
      </c>
      <c r="K46" s="248">
        <f t="shared" si="2"/>
        <v>3.5999999999999997E-2</v>
      </c>
      <c r="L46" s="248">
        <f t="shared" si="2"/>
        <v>9.6000000000000002E-2</v>
      </c>
      <c r="M46" s="248">
        <f t="shared" si="2"/>
        <v>0.126</v>
      </c>
      <c r="N46" s="248">
        <f t="shared" si="2"/>
        <v>3.5999999999999997E-2</v>
      </c>
      <c r="O46" s="248">
        <f t="shared" si="2"/>
        <v>9.6000000000000002E-2</v>
      </c>
      <c r="P46" s="248">
        <f t="shared" si="2"/>
        <v>0.126</v>
      </c>
      <c r="Q46" s="248">
        <f t="shared" si="2"/>
        <v>6.0000000000000012E-2</v>
      </c>
      <c r="R46" s="248">
        <f t="shared" si="2"/>
        <v>0.13600000000000001</v>
      </c>
      <c r="S46" s="248">
        <f>SUM(G46:R46)</f>
        <v>1</v>
      </c>
    </row>
    <row r="47" spans="1:23" ht="18" customHeight="1" x14ac:dyDescent="0.3">
      <c r="A47" s="1302" t="s">
        <v>118</v>
      </c>
      <c r="B47" s="1302"/>
      <c r="C47" s="1302"/>
      <c r="D47" s="247"/>
      <c r="E47" s="247"/>
      <c r="F47" s="248">
        <f>SUM(F37:F43)</f>
        <v>0.99999999999999989</v>
      </c>
      <c r="G47" s="248">
        <f>G46</f>
        <v>0.03</v>
      </c>
      <c r="H47" s="248">
        <f>G47+H46</f>
        <v>6.6000000000000003E-2</v>
      </c>
      <c r="I47" s="248">
        <f>H47+I46</f>
        <v>0.16200000000000001</v>
      </c>
      <c r="J47" s="248">
        <f>I47+J46</f>
        <v>0.28800000000000003</v>
      </c>
      <c r="K47" s="248">
        <f>J47+K46</f>
        <v>0.32400000000000001</v>
      </c>
      <c r="L47" s="248">
        <f t="shared" ref="L47:Q47" si="3">K47+L46</f>
        <v>0.42000000000000004</v>
      </c>
      <c r="M47" s="248">
        <f t="shared" si="3"/>
        <v>0.54600000000000004</v>
      </c>
      <c r="N47" s="248">
        <f t="shared" si="3"/>
        <v>0.58200000000000007</v>
      </c>
      <c r="O47" s="248">
        <f t="shared" si="3"/>
        <v>0.67800000000000005</v>
      </c>
      <c r="P47" s="248">
        <f t="shared" si="3"/>
        <v>0.80400000000000005</v>
      </c>
      <c r="Q47" s="248">
        <f t="shared" si="3"/>
        <v>0.8640000000000001</v>
      </c>
      <c r="R47" s="248">
        <f>Q47+R46</f>
        <v>1</v>
      </c>
      <c r="S47" s="248"/>
    </row>
    <row r="48" spans="1:23" ht="18" customHeight="1" x14ac:dyDescent="0.35">
      <c r="A48" s="3001" t="s">
        <v>120</v>
      </c>
      <c r="B48" s="3002"/>
      <c r="C48" s="385"/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821"/>
    </row>
    <row r="49" spans="1:19" ht="18" customHeight="1" x14ac:dyDescent="0.3">
      <c r="A49" s="2298" t="s">
        <v>121</v>
      </c>
      <c r="B49" s="2299"/>
      <c r="C49" s="165" t="s">
        <v>1180</v>
      </c>
      <c r="D49" s="1323" t="s">
        <v>123</v>
      </c>
      <c r="E49" s="3003"/>
      <c r="F49" s="1323" t="s">
        <v>124</v>
      </c>
      <c r="G49" s="3003"/>
      <c r="H49" s="2715" t="s">
        <v>125</v>
      </c>
      <c r="I49" s="3004"/>
      <c r="J49" s="3004"/>
      <c r="K49" s="3004"/>
      <c r="L49" s="3004"/>
      <c r="M49" s="3004"/>
      <c r="N49" s="3004"/>
      <c r="O49" s="3004"/>
      <c r="P49" s="3004"/>
      <c r="Q49" s="3004"/>
      <c r="R49" s="3004"/>
      <c r="S49" s="3005"/>
    </row>
    <row r="50" spans="1:19" ht="18" customHeight="1" x14ac:dyDescent="0.3">
      <c r="A50" s="3006" t="s">
        <v>1513</v>
      </c>
      <c r="B50" s="2725"/>
      <c r="C50" s="401" t="s">
        <v>1514</v>
      </c>
      <c r="D50" s="3007"/>
      <c r="E50" s="3008"/>
      <c r="F50" s="3009"/>
      <c r="G50" s="3007"/>
      <c r="H50" s="3010"/>
      <c r="I50" s="3011"/>
      <c r="J50" s="3011"/>
      <c r="K50" s="3011"/>
      <c r="L50" s="3011"/>
      <c r="M50" s="3011"/>
      <c r="N50" s="3011"/>
      <c r="O50" s="3011"/>
      <c r="P50" s="3011"/>
      <c r="Q50" s="3011"/>
      <c r="R50" s="3011"/>
      <c r="S50" s="3012"/>
    </row>
    <row r="51" spans="1:19" ht="18" customHeight="1" x14ac:dyDescent="0.3">
      <c r="A51" s="2992"/>
      <c r="B51" s="2993"/>
      <c r="C51" s="386"/>
      <c r="D51" s="2997"/>
      <c r="E51" s="2998"/>
      <c r="F51" s="2997"/>
      <c r="G51" s="2999"/>
      <c r="H51" s="2997"/>
      <c r="I51" s="2999"/>
      <c r="J51" s="2999"/>
      <c r="K51" s="2999"/>
      <c r="L51" s="2999"/>
      <c r="M51" s="2999"/>
      <c r="N51" s="2999"/>
      <c r="O51" s="2999"/>
      <c r="P51" s="2999"/>
      <c r="Q51" s="2999"/>
      <c r="R51" s="2999"/>
      <c r="S51" s="3000"/>
    </row>
    <row r="52" spans="1:19" ht="18" customHeight="1" x14ac:dyDescent="0.3">
      <c r="A52" s="1888"/>
      <c r="B52" s="1888"/>
      <c r="C52" s="1888"/>
    </row>
    <row r="53" spans="1:19" ht="18" customHeight="1" x14ac:dyDescent="0.3">
      <c r="A53" s="1888"/>
      <c r="B53" s="1888"/>
      <c r="C53" s="1888"/>
    </row>
    <row r="54" spans="1:19" ht="18" customHeight="1" x14ac:dyDescent="0.3">
      <c r="A54" s="1888"/>
      <c r="B54" s="1888"/>
      <c r="C54" s="1888"/>
    </row>
    <row r="55" spans="1:19" ht="18" customHeight="1" x14ac:dyDescent="0.3">
      <c r="A55" s="1888"/>
      <c r="B55" s="1888"/>
      <c r="C55" s="1888"/>
    </row>
    <row r="56" spans="1:19" ht="18" customHeight="1" x14ac:dyDescent="0.3">
      <c r="A56" s="1888"/>
      <c r="B56" s="1888"/>
      <c r="C56" s="1888"/>
    </row>
    <row r="57" spans="1:19" ht="18" customHeight="1" x14ac:dyDescent="0.3">
      <c r="A57" s="1888"/>
      <c r="B57" s="1888"/>
      <c r="C57" s="1888"/>
    </row>
    <row r="58" spans="1:19" ht="18" customHeight="1" x14ac:dyDescent="0.3">
      <c r="A58" s="1888"/>
      <c r="B58" s="1888"/>
      <c r="C58" s="1888"/>
    </row>
    <row r="59" spans="1:19" ht="18" customHeight="1" x14ac:dyDescent="0.3">
      <c r="A59" s="1888"/>
      <c r="B59" s="1888"/>
      <c r="C59" s="1888"/>
    </row>
    <row r="60" spans="1:19" ht="18" customHeight="1" x14ac:dyDescent="0.3">
      <c r="A60" s="1888"/>
      <c r="B60" s="1888"/>
      <c r="C60" s="1888"/>
    </row>
    <row r="61" spans="1:19" ht="18" customHeight="1" x14ac:dyDescent="0.3">
      <c r="A61" s="1888"/>
      <c r="B61" s="1888"/>
      <c r="C61" s="1888"/>
    </row>
  </sheetData>
  <mergeCells count="127">
    <mergeCell ref="D51:E51"/>
    <mergeCell ref="F51:G51"/>
    <mergeCell ref="H51:S51"/>
    <mergeCell ref="A48:B48"/>
    <mergeCell ref="A49:B49"/>
    <mergeCell ref="D49:E49"/>
    <mergeCell ref="F49:G49"/>
    <mergeCell ref="H49:S49"/>
    <mergeCell ref="A50:B50"/>
    <mergeCell ref="D50:E50"/>
    <mergeCell ref="F50:G50"/>
    <mergeCell ref="H50:S50"/>
    <mergeCell ref="A52:C52"/>
    <mergeCell ref="A53:C53"/>
    <mergeCell ref="A60:C60"/>
    <mergeCell ref="A61:C61"/>
    <mergeCell ref="A54:C54"/>
    <mergeCell ref="A55:C55"/>
    <mergeCell ref="A56:C56"/>
    <mergeCell ref="A57:C57"/>
    <mergeCell ref="A58:C58"/>
    <mergeCell ref="A59:C59"/>
    <mergeCell ref="A46:C46"/>
    <mergeCell ref="A47:C47"/>
    <mergeCell ref="A37:C37"/>
    <mergeCell ref="A39:C39"/>
    <mergeCell ref="A40:C40"/>
    <mergeCell ref="A41:C41"/>
    <mergeCell ref="A42:C42"/>
    <mergeCell ref="A51:B51"/>
    <mergeCell ref="A38:C38"/>
    <mergeCell ref="A44:C44"/>
    <mergeCell ref="A43:C43"/>
    <mergeCell ref="A34:B34"/>
    <mergeCell ref="A35:C36"/>
    <mergeCell ref="D35:D36"/>
    <mergeCell ref="E35:E36"/>
    <mergeCell ref="F35:F36"/>
    <mergeCell ref="G35:S35"/>
    <mergeCell ref="A31:B31"/>
    <mergeCell ref="A32:B33"/>
    <mergeCell ref="C32:E32"/>
    <mergeCell ref="F32:G33"/>
    <mergeCell ref="H32:S32"/>
    <mergeCell ref="C33:E33"/>
    <mergeCell ref="H33:S33"/>
    <mergeCell ref="A28:B30"/>
    <mergeCell ref="C28:D28"/>
    <mergeCell ref="E28:F28"/>
    <mergeCell ref="G28:J30"/>
    <mergeCell ref="K28:N28"/>
    <mergeCell ref="O28:S28"/>
    <mergeCell ref="K29:N29"/>
    <mergeCell ref="O29:S29"/>
    <mergeCell ref="K30:N30"/>
    <mergeCell ref="O30:S30"/>
    <mergeCell ref="A27:B27"/>
    <mergeCell ref="C27:D27"/>
    <mergeCell ref="E27:F27"/>
    <mergeCell ref="G27:J27"/>
    <mergeCell ref="K27:N27"/>
    <mergeCell ref="O27:S27"/>
    <mergeCell ref="C25:D25"/>
    <mergeCell ref="E25:F25"/>
    <mergeCell ref="K25:N25"/>
    <mergeCell ref="O25:S25"/>
    <mergeCell ref="G23:J25"/>
    <mergeCell ref="C23:D23"/>
    <mergeCell ref="E23:F23"/>
    <mergeCell ref="K23:N23"/>
    <mergeCell ref="O23:S23"/>
    <mergeCell ref="C24:D24"/>
    <mergeCell ref="E24:F24"/>
    <mergeCell ref="K24:N24"/>
    <mergeCell ref="O24:S24"/>
    <mergeCell ref="A23:B25"/>
    <mergeCell ref="A20:F20"/>
    <mergeCell ref="G20:J20"/>
    <mergeCell ref="K20:N20"/>
    <mergeCell ref="O20:S20"/>
    <mergeCell ref="A22:B22"/>
    <mergeCell ref="C22:D22"/>
    <mergeCell ref="E22:F22"/>
    <mergeCell ref="G22:J22"/>
    <mergeCell ref="K22:N22"/>
    <mergeCell ref="O22:S22"/>
    <mergeCell ref="A18:F18"/>
    <mergeCell ref="G18:J18"/>
    <mergeCell ref="K18:N18"/>
    <mergeCell ref="O18:S18"/>
    <mergeCell ref="A19:F19"/>
    <mergeCell ref="G19:J19"/>
    <mergeCell ref="K19:N19"/>
    <mergeCell ref="O19:S19"/>
    <mergeCell ref="G16:J16"/>
    <mergeCell ref="K16:N16"/>
    <mergeCell ref="O16:S16"/>
    <mergeCell ref="A17:F17"/>
    <mergeCell ref="G17:J17"/>
    <mergeCell ref="K17:N17"/>
    <mergeCell ref="O17:S17"/>
    <mergeCell ref="C10:S10"/>
    <mergeCell ref="A11:A12"/>
    <mergeCell ref="B11:S11"/>
    <mergeCell ref="B12:S12"/>
    <mergeCell ref="A13:A15"/>
    <mergeCell ref="G13:I15"/>
    <mergeCell ref="J13:S13"/>
    <mergeCell ref="J14:S14"/>
    <mergeCell ref="J15:S15"/>
    <mergeCell ref="B13:F13"/>
    <mergeCell ref="B14:F14"/>
    <mergeCell ref="B15:F15"/>
    <mergeCell ref="B5:S5"/>
    <mergeCell ref="B6:S6"/>
    <mergeCell ref="A7:A9"/>
    <mergeCell ref="C8:S8"/>
    <mergeCell ref="C9:S9"/>
    <mergeCell ref="B1:S1"/>
    <mergeCell ref="B2:S2"/>
    <mergeCell ref="B3:E3"/>
    <mergeCell ref="F3:G3"/>
    <mergeCell ref="H3:S3"/>
    <mergeCell ref="B4:E4"/>
    <mergeCell ref="F4:G4"/>
    <mergeCell ref="H4:S4"/>
    <mergeCell ref="B7:S7"/>
  </mergeCells>
  <dataValidations count="3">
    <dataValidation type="list" allowBlank="1" showInputMessage="1" showErrorMessage="1" sqref="H4">
      <formula1>INDIRECT($B$4)</formula1>
    </dataValidation>
    <dataValidation type="list" allowBlank="1" showInputMessage="1" showErrorMessage="1" sqref="C8:C9 B7">
      <formula1>INDIRECT($B$6)</formula1>
    </dataValidation>
    <dataValidation type="list" allowBlank="1" showInputMessage="1" showErrorMessage="1" sqref="B4:B6">
      <formula1>#REF!</formula1>
    </dataValidation>
  </dataValidations>
  <printOptions horizontalCentered="1"/>
  <pageMargins left="0" right="0" top="0.74803149606299213" bottom="0.74803149606299213" header="0.31496062992125984" footer="0.31496062992125984"/>
  <pageSetup paperSize="9" scale="65" fitToHeight="0" orientation="portrait" horizontalDpi="1200" verticalDpi="1200" r:id="rId1"/>
  <headerFooter>
    <oddHeader>&amp;C&amp;"TH SarabunPSK,ธรรมดา"&amp;12แผนวิสาหกิจระยะ 5 ปี ปีบัญชี 2567-2571 (ทบทวนครั้งที่ 1) และแผนปฏิบัติการ ธ.ก.ส. ประจำปีบัญชี 2568</oddHeader>
    <oddFooter>&amp;L&amp;"TH SarabunPSK,ธรรมดา"&amp;12เอกสารใช้เฉพาะภายใน ธ.ก.ส. เท่านั้น&amp;C&amp;"TH SarabunPSK,ธรรมดา"&amp;12&amp;A</oddFooter>
  </headerFooter>
  <colBreaks count="1" manualBreakCount="1">
    <brk id="19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0"/>
  <sheetViews>
    <sheetView topLeftCell="A9" workbookViewId="0">
      <selection activeCell="H32" sqref="H32:S32"/>
    </sheetView>
  </sheetViews>
  <sheetFormatPr defaultColWidth="9.09765625" defaultRowHeight="21" x14ac:dyDescent="0.25"/>
  <cols>
    <col min="1" max="1" width="2.59765625" style="76" customWidth="1"/>
    <col min="2" max="2" width="12.09765625" style="73" customWidth="1"/>
    <col min="3" max="3" width="20.59765625" style="73" customWidth="1"/>
    <col min="4" max="4" width="26.09765625" style="93" customWidth="1"/>
    <col min="5" max="5" width="38.09765625" style="92" customWidth="1"/>
    <col min="6" max="7" width="31.09765625" style="92" customWidth="1"/>
    <col min="8" max="8" width="36.09765625" style="92" customWidth="1"/>
    <col min="9" max="9" width="29.59765625" style="73" customWidth="1"/>
    <col min="10" max="10" width="9.09765625" style="73" customWidth="1"/>
    <col min="11" max="16384" width="9.09765625" style="73"/>
  </cols>
  <sheetData>
    <row r="1" spans="2:10" x14ac:dyDescent="0.25">
      <c r="B1" s="1072" t="s">
        <v>228</v>
      </c>
      <c r="C1" s="1073"/>
      <c r="D1" s="1073"/>
      <c r="E1" s="1073"/>
      <c r="F1" s="1073"/>
      <c r="G1" s="1073"/>
      <c r="H1" s="1074"/>
      <c r="I1" s="76"/>
    </row>
    <row r="2" spans="2:10" x14ac:dyDescent="0.25">
      <c r="B2" s="1075" t="s">
        <v>229</v>
      </c>
      <c r="C2" s="1075" t="s">
        <v>230</v>
      </c>
      <c r="D2" s="1075"/>
      <c r="E2" s="1075" t="s">
        <v>231</v>
      </c>
      <c r="F2" s="1075" t="s">
        <v>232</v>
      </c>
      <c r="G2" s="1075"/>
      <c r="H2" s="1075" t="s">
        <v>233</v>
      </c>
      <c r="I2" s="76"/>
    </row>
    <row r="3" spans="2:10" ht="63" x14ac:dyDescent="0.25">
      <c r="B3" s="1075"/>
      <c r="C3" s="77" t="s">
        <v>235</v>
      </c>
      <c r="D3" s="77" t="s">
        <v>236</v>
      </c>
      <c r="E3" s="1075"/>
      <c r="F3" s="77" t="s">
        <v>237</v>
      </c>
      <c r="G3" s="77" t="s">
        <v>238</v>
      </c>
      <c r="H3" s="1075"/>
      <c r="I3" s="76"/>
    </row>
    <row r="4" spans="2:10" ht="72" x14ac:dyDescent="0.25">
      <c r="B4" s="78" t="s">
        <v>241</v>
      </c>
      <c r="C4" s="79" t="s">
        <v>242</v>
      </c>
      <c r="D4" s="79" t="s">
        <v>243</v>
      </c>
      <c r="E4" s="80" t="s">
        <v>244</v>
      </c>
      <c r="F4" s="81" t="s">
        <v>245</v>
      </c>
      <c r="G4" s="81" t="s">
        <v>246</v>
      </c>
      <c r="H4" s="82" t="s">
        <v>247</v>
      </c>
      <c r="I4" s="76"/>
    </row>
    <row r="5" spans="2:10" ht="90" x14ac:dyDescent="0.25">
      <c r="B5" s="83" t="s">
        <v>250</v>
      </c>
      <c r="C5" s="79" t="s">
        <v>251</v>
      </c>
      <c r="D5" s="79" t="s">
        <v>252</v>
      </c>
      <c r="E5" s="80" t="s">
        <v>1515</v>
      </c>
      <c r="F5" s="81" t="s">
        <v>253</v>
      </c>
      <c r="G5" s="81" t="s">
        <v>254</v>
      </c>
      <c r="H5" s="82" t="s">
        <v>255</v>
      </c>
      <c r="I5" s="76"/>
    </row>
    <row r="6" spans="2:10" ht="72" x14ac:dyDescent="0.25">
      <c r="B6" s="84" t="s">
        <v>258</v>
      </c>
      <c r="C6" s="79" t="s">
        <v>259</v>
      </c>
      <c r="D6" s="79" t="s">
        <v>260</v>
      </c>
      <c r="E6" s="80" t="s">
        <v>1516</v>
      </c>
      <c r="F6" s="81" t="s">
        <v>261</v>
      </c>
      <c r="G6" s="81" t="s">
        <v>262</v>
      </c>
      <c r="H6" s="82" t="s">
        <v>263</v>
      </c>
      <c r="I6" s="76"/>
    </row>
    <row r="7" spans="2:10" ht="72" x14ac:dyDescent="0.25">
      <c r="B7" s="85" t="s">
        <v>266</v>
      </c>
      <c r="C7" s="79" t="s">
        <v>267</v>
      </c>
      <c r="D7" s="82" t="s">
        <v>268</v>
      </c>
      <c r="E7" s="80" t="s">
        <v>269</v>
      </c>
      <c r="F7" s="81" t="s">
        <v>270</v>
      </c>
      <c r="G7" s="81" t="s">
        <v>261</v>
      </c>
      <c r="H7" s="82" t="s">
        <v>271</v>
      </c>
      <c r="I7" s="76"/>
    </row>
    <row r="8" spans="2:10" ht="63" x14ac:dyDescent="0.25">
      <c r="B8" s="86" t="s">
        <v>274</v>
      </c>
      <c r="C8" s="79" t="s">
        <v>275</v>
      </c>
      <c r="D8" s="82" t="s">
        <v>276</v>
      </c>
      <c r="E8" s="80" t="s">
        <v>277</v>
      </c>
      <c r="F8" s="81" t="s">
        <v>278</v>
      </c>
      <c r="G8" s="81" t="s">
        <v>278</v>
      </c>
      <c r="H8" s="82" t="s">
        <v>279</v>
      </c>
      <c r="I8" s="76"/>
    </row>
    <row r="9" spans="2:10" x14ac:dyDescent="0.25">
      <c r="B9" s="76"/>
      <c r="C9" s="76"/>
      <c r="D9" s="87"/>
      <c r="E9" s="88"/>
      <c r="F9" s="88"/>
      <c r="G9" s="88"/>
      <c r="H9" s="88"/>
      <c r="I9" s="76"/>
    </row>
    <row r="10" spans="2:10" s="76" customFormat="1" x14ac:dyDescent="0.25">
      <c r="B10" s="1078" t="s">
        <v>229</v>
      </c>
      <c r="C10" s="1080" t="s">
        <v>282</v>
      </c>
      <c r="D10" s="1082" t="s">
        <v>283</v>
      </c>
      <c r="E10" s="1082" t="s">
        <v>284</v>
      </c>
      <c r="F10" s="1084" t="s">
        <v>285</v>
      </c>
      <c r="G10" s="1076" t="s">
        <v>229</v>
      </c>
      <c r="H10" s="1088" t="s">
        <v>234</v>
      </c>
      <c r="I10" s="1089"/>
      <c r="J10" s="1090"/>
    </row>
    <row r="11" spans="2:10" s="76" customFormat="1" ht="42" x14ac:dyDescent="0.25">
      <c r="B11" s="1079"/>
      <c r="C11" s="1081"/>
      <c r="D11" s="1083"/>
      <c r="E11" s="1083"/>
      <c r="F11" s="1085"/>
      <c r="G11" s="1077"/>
      <c r="H11" s="89" t="s">
        <v>239</v>
      </c>
      <c r="I11" s="1088" t="s">
        <v>240</v>
      </c>
      <c r="J11" s="1090"/>
    </row>
    <row r="12" spans="2:10" s="76" customFormat="1" ht="72" x14ac:dyDescent="0.25">
      <c r="B12" s="78" t="s">
        <v>241</v>
      </c>
      <c r="C12" s="81" t="s">
        <v>286</v>
      </c>
      <c r="D12" s="81" t="s">
        <v>287</v>
      </c>
      <c r="E12" s="81" t="s">
        <v>288</v>
      </c>
      <c r="F12" s="81" t="s">
        <v>289</v>
      </c>
      <c r="G12" s="78" t="s">
        <v>241</v>
      </c>
      <c r="H12" s="90" t="s">
        <v>248</v>
      </c>
      <c r="I12" s="1086" t="s">
        <v>249</v>
      </c>
      <c r="J12" s="1087"/>
    </row>
    <row r="13" spans="2:10" s="76" customFormat="1" ht="84" x14ac:dyDescent="0.25">
      <c r="B13" s="83" t="s">
        <v>250</v>
      </c>
      <c r="C13" s="81" t="s">
        <v>290</v>
      </c>
      <c r="D13" s="81" t="s">
        <v>291</v>
      </c>
      <c r="E13" s="81" t="s">
        <v>292</v>
      </c>
      <c r="F13" s="81" t="s">
        <v>293</v>
      </c>
      <c r="G13" s="83" t="s">
        <v>250</v>
      </c>
      <c r="H13" s="91" t="s">
        <v>256</v>
      </c>
      <c r="I13" s="1086" t="s">
        <v>257</v>
      </c>
      <c r="J13" s="1087"/>
    </row>
    <row r="14" spans="2:10" s="76" customFormat="1" ht="72" x14ac:dyDescent="0.25">
      <c r="B14" s="84" t="s">
        <v>258</v>
      </c>
      <c r="C14" s="81" t="s">
        <v>294</v>
      </c>
      <c r="D14" s="81" t="s">
        <v>295</v>
      </c>
      <c r="E14" s="81" t="s">
        <v>296</v>
      </c>
      <c r="F14" s="81" t="s">
        <v>297</v>
      </c>
      <c r="G14" s="84" t="s">
        <v>258</v>
      </c>
      <c r="H14" s="91" t="s">
        <v>264</v>
      </c>
      <c r="I14" s="1086" t="s">
        <v>265</v>
      </c>
      <c r="J14" s="1087"/>
    </row>
    <row r="15" spans="2:10" s="76" customFormat="1" ht="63" x14ac:dyDescent="0.25">
      <c r="B15" s="85" t="s">
        <v>266</v>
      </c>
      <c r="C15" s="81" t="s">
        <v>298</v>
      </c>
      <c r="D15" s="81" t="s">
        <v>299</v>
      </c>
      <c r="E15" s="81" t="s">
        <v>300</v>
      </c>
      <c r="F15" s="81" t="s">
        <v>301</v>
      </c>
      <c r="G15" s="85" t="s">
        <v>266</v>
      </c>
      <c r="H15" s="91" t="s">
        <v>272</v>
      </c>
      <c r="I15" s="1086" t="s">
        <v>273</v>
      </c>
      <c r="J15" s="1087"/>
    </row>
    <row r="16" spans="2:10" s="76" customFormat="1" ht="63" x14ac:dyDescent="0.25">
      <c r="B16" s="86" t="s">
        <v>274</v>
      </c>
      <c r="C16" s="81" t="s">
        <v>302</v>
      </c>
      <c r="D16" s="81" t="s">
        <v>303</v>
      </c>
      <c r="E16" s="81" t="s">
        <v>304</v>
      </c>
      <c r="F16" s="81" t="s">
        <v>305</v>
      </c>
      <c r="G16" s="86" t="s">
        <v>274</v>
      </c>
      <c r="H16" s="91" t="s">
        <v>280</v>
      </c>
      <c r="I16" s="1086" t="s">
        <v>281</v>
      </c>
      <c r="J16" s="1087"/>
    </row>
    <row r="17" spans="3:3" s="73" customFormat="1" x14ac:dyDescent="0.25">
      <c r="C17" s="92"/>
    </row>
    <row r="18" spans="3:3" s="73" customFormat="1" x14ac:dyDescent="0.25">
      <c r="C18" s="92"/>
    </row>
    <row r="19" spans="3:3" s="73" customFormat="1" x14ac:dyDescent="0.25">
      <c r="C19" s="92"/>
    </row>
    <row r="20" spans="3:3" s="73" customFormat="1" x14ac:dyDescent="0.25">
      <c r="C20" s="92"/>
    </row>
  </sheetData>
  <mergeCells count="19">
    <mergeCell ref="E10:E11"/>
    <mergeCell ref="F10:F11"/>
    <mergeCell ref="G10:G11"/>
    <mergeCell ref="B1:H1"/>
    <mergeCell ref="B2:B3"/>
    <mergeCell ref="C2:D2"/>
    <mergeCell ref="E2:E3"/>
    <mergeCell ref="F2:G2"/>
    <mergeCell ref="H2:H3"/>
    <mergeCell ref="B10:B11"/>
    <mergeCell ref="C10:C11"/>
    <mergeCell ref="D10:D11"/>
    <mergeCell ref="I16:J16"/>
    <mergeCell ref="H10:J10"/>
    <mergeCell ref="I11:J11"/>
    <mergeCell ref="I12:J12"/>
    <mergeCell ref="I13:J13"/>
    <mergeCell ref="I14:J14"/>
    <mergeCell ref="I15:J15"/>
  </mergeCells>
  <pageMargins left="0.7" right="0.7" top="0.75" bottom="0.75" header="0.3" footer="0.3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A9" workbookViewId="0">
      <selection activeCell="H32" sqref="H32:S32"/>
    </sheetView>
  </sheetViews>
  <sheetFormatPr defaultColWidth="9.09765625" defaultRowHeight="21" x14ac:dyDescent="0.4"/>
  <cols>
    <col min="1" max="1" width="3.09765625" style="94" customWidth="1"/>
    <col min="2" max="2" width="23.09765625" style="96" customWidth="1"/>
    <col min="3" max="8" width="13.09765625" style="96" customWidth="1"/>
    <col min="9" max="9" width="9.09765625" style="96"/>
    <col min="10" max="10" width="10.09765625" style="96" customWidth="1"/>
    <col min="11" max="18" width="9.09765625" style="94"/>
    <col min="19" max="16384" width="9.09765625" style="96"/>
  </cols>
  <sheetData>
    <row r="1" spans="2:21" s="94" customFormat="1" x14ac:dyDescent="0.4"/>
    <row r="2" spans="2:21" x14ac:dyDescent="0.4">
      <c r="B2" s="95"/>
      <c r="C2" s="1093" t="s">
        <v>306</v>
      </c>
      <c r="D2" s="1093"/>
      <c r="E2" s="1093"/>
      <c r="F2" s="1093"/>
      <c r="G2" s="1093"/>
      <c r="H2" s="94"/>
      <c r="I2" s="94"/>
      <c r="J2" s="94"/>
      <c r="S2" s="94"/>
      <c r="T2" s="94"/>
      <c r="U2" s="94"/>
    </row>
    <row r="3" spans="2:21" ht="42" x14ac:dyDescent="0.4">
      <c r="B3" s="95" t="s">
        <v>307</v>
      </c>
      <c r="C3" s="95" t="s">
        <v>308</v>
      </c>
      <c r="D3" s="95" t="s">
        <v>309</v>
      </c>
      <c r="E3" s="95" t="s">
        <v>310</v>
      </c>
      <c r="F3" s="95" t="s">
        <v>311</v>
      </c>
      <c r="G3" s="95" t="s">
        <v>312</v>
      </c>
      <c r="H3" s="97"/>
      <c r="I3" s="94"/>
      <c r="J3" s="94"/>
      <c r="S3" s="94"/>
      <c r="T3" s="94"/>
      <c r="U3" s="94"/>
    </row>
    <row r="4" spans="2:21" x14ac:dyDescent="0.4">
      <c r="B4" s="98" t="s">
        <v>313</v>
      </c>
      <c r="C4" s="99" t="s">
        <v>314</v>
      </c>
      <c r="D4" s="100" t="s">
        <v>315</v>
      </c>
      <c r="E4" s="100" t="s">
        <v>316</v>
      </c>
      <c r="F4" s="101" t="s">
        <v>317</v>
      </c>
      <c r="G4" s="101" t="s">
        <v>318</v>
      </c>
      <c r="H4" s="94"/>
      <c r="I4" s="94"/>
      <c r="J4" s="94"/>
      <c r="S4" s="94"/>
      <c r="T4" s="94"/>
      <c r="U4" s="94"/>
    </row>
    <row r="5" spans="2:21" x14ac:dyDescent="0.4">
      <c r="B5" s="102" t="s">
        <v>319</v>
      </c>
      <c r="C5" s="103" t="s">
        <v>320</v>
      </c>
      <c r="D5" s="99" t="s">
        <v>321</v>
      </c>
      <c r="E5" s="100" t="s">
        <v>322</v>
      </c>
      <c r="F5" s="100" t="s">
        <v>323</v>
      </c>
      <c r="G5" s="101" t="s">
        <v>317</v>
      </c>
      <c r="H5" s="94"/>
      <c r="I5" s="94"/>
      <c r="J5" s="94"/>
      <c r="S5" s="94"/>
      <c r="T5" s="94"/>
      <c r="U5" s="94"/>
    </row>
    <row r="6" spans="2:21" x14ac:dyDescent="0.4">
      <c r="B6" s="102" t="s">
        <v>324</v>
      </c>
      <c r="C6" s="103" t="s">
        <v>325</v>
      </c>
      <c r="D6" s="99" t="s">
        <v>326</v>
      </c>
      <c r="E6" s="99" t="s">
        <v>327</v>
      </c>
      <c r="F6" s="100" t="s">
        <v>322</v>
      </c>
      <c r="G6" s="100" t="s">
        <v>316</v>
      </c>
      <c r="H6" s="94"/>
      <c r="I6" s="94"/>
      <c r="J6" s="94"/>
      <c r="S6" s="94"/>
      <c r="T6" s="94"/>
      <c r="U6" s="94"/>
    </row>
    <row r="7" spans="2:21" x14ac:dyDescent="0.4">
      <c r="B7" s="102" t="s">
        <v>328</v>
      </c>
      <c r="C7" s="104" t="s">
        <v>329</v>
      </c>
      <c r="D7" s="103" t="s">
        <v>320</v>
      </c>
      <c r="E7" s="99" t="s">
        <v>326</v>
      </c>
      <c r="F7" s="99" t="s">
        <v>321</v>
      </c>
      <c r="G7" s="100" t="s">
        <v>315</v>
      </c>
      <c r="I7" s="94"/>
      <c r="J7" s="94"/>
      <c r="S7" s="94"/>
      <c r="T7" s="94"/>
      <c r="U7" s="94"/>
    </row>
    <row r="8" spans="2:21" x14ac:dyDescent="0.4">
      <c r="B8" s="102" t="s">
        <v>330</v>
      </c>
      <c r="C8" s="104" t="s">
        <v>331</v>
      </c>
      <c r="D8" s="104" t="s">
        <v>332</v>
      </c>
      <c r="E8" s="103" t="s">
        <v>325</v>
      </c>
      <c r="F8" s="103" t="s">
        <v>320</v>
      </c>
      <c r="G8" s="99" t="s">
        <v>314</v>
      </c>
      <c r="H8" s="94"/>
      <c r="I8" s="94"/>
      <c r="J8" s="94"/>
      <c r="S8" s="94"/>
      <c r="T8" s="94"/>
      <c r="U8" s="94"/>
    </row>
    <row r="9" spans="2:21" s="94" customFormat="1" x14ac:dyDescent="0.4"/>
    <row r="10" spans="2:21" s="94" customFormat="1" x14ac:dyDescent="0.4"/>
    <row r="11" spans="2:21" x14ac:dyDescent="0.4">
      <c r="B11" s="1094" t="s">
        <v>333</v>
      </c>
      <c r="C11" s="1095"/>
      <c r="D11" s="1096" t="s">
        <v>334</v>
      </c>
      <c r="E11" s="1096"/>
      <c r="F11" s="1096"/>
      <c r="G11" s="1096"/>
      <c r="H11" s="1096"/>
      <c r="I11" s="1096"/>
      <c r="J11" s="1096"/>
    </row>
    <row r="12" spans="2:21" x14ac:dyDescent="0.4">
      <c r="B12" s="105" t="s">
        <v>335</v>
      </c>
      <c r="C12" s="106" t="s">
        <v>336</v>
      </c>
      <c r="D12" s="1097" t="s">
        <v>337</v>
      </c>
      <c r="E12" s="1097"/>
      <c r="F12" s="1097"/>
      <c r="G12" s="1097"/>
      <c r="H12" s="1097"/>
      <c r="I12" s="1097"/>
      <c r="J12" s="1097"/>
    </row>
    <row r="13" spans="2:21" x14ac:dyDescent="0.4">
      <c r="B13" s="107" t="s">
        <v>338</v>
      </c>
      <c r="C13" s="108" t="s">
        <v>339</v>
      </c>
      <c r="D13" s="1098" t="s">
        <v>340</v>
      </c>
      <c r="E13" s="1098"/>
      <c r="F13" s="1098"/>
      <c r="G13" s="1098"/>
      <c r="H13" s="1098"/>
      <c r="I13" s="1098"/>
      <c r="J13" s="1098"/>
    </row>
    <row r="14" spans="2:21" x14ac:dyDescent="0.4">
      <c r="B14" s="109" t="s">
        <v>341</v>
      </c>
      <c r="C14" s="110" t="s">
        <v>342</v>
      </c>
      <c r="D14" s="1099" t="s">
        <v>343</v>
      </c>
      <c r="E14" s="1099"/>
      <c r="F14" s="1099"/>
      <c r="G14" s="1099"/>
      <c r="H14" s="1099"/>
      <c r="I14" s="1099"/>
      <c r="J14" s="1099"/>
    </row>
    <row r="15" spans="2:21" x14ac:dyDescent="0.4">
      <c r="B15" s="111" t="s">
        <v>344</v>
      </c>
      <c r="C15" s="112" t="s">
        <v>345</v>
      </c>
      <c r="D15" s="1091" t="s">
        <v>346</v>
      </c>
      <c r="E15" s="1091"/>
      <c r="F15" s="1091"/>
      <c r="G15" s="1091"/>
      <c r="H15" s="1091"/>
      <c r="I15" s="1091"/>
      <c r="J15" s="1091"/>
    </row>
    <row r="16" spans="2:21" x14ac:dyDescent="0.4">
      <c r="B16" s="113" t="s">
        <v>347</v>
      </c>
      <c r="C16" s="114" t="s">
        <v>348</v>
      </c>
      <c r="D16" s="1092" t="s">
        <v>349</v>
      </c>
      <c r="E16" s="1092"/>
      <c r="F16" s="1092"/>
      <c r="G16" s="1092"/>
      <c r="H16" s="1092"/>
      <c r="I16" s="1092"/>
      <c r="J16" s="1092"/>
    </row>
    <row r="17" spans="2:2" s="94" customFormat="1" x14ac:dyDescent="0.4">
      <c r="B17" s="94" t="s">
        <v>350</v>
      </c>
    </row>
    <row r="18" spans="2:2" s="94" customFormat="1" x14ac:dyDescent="0.4"/>
    <row r="19" spans="2:2" s="94" customFormat="1" x14ac:dyDescent="0.4"/>
    <row r="20" spans="2:2" s="94" customFormat="1" x14ac:dyDescent="0.4"/>
    <row r="21" spans="2:2" s="94" customFormat="1" x14ac:dyDescent="0.4"/>
    <row r="22" spans="2:2" s="94" customFormat="1" x14ac:dyDescent="0.4"/>
    <row r="23" spans="2:2" s="94" customFormat="1" x14ac:dyDescent="0.4"/>
  </sheetData>
  <mergeCells count="8">
    <mergeCell ref="D15:J15"/>
    <mergeCell ref="D16:J16"/>
    <mergeCell ref="C2:G2"/>
    <mergeCell ref="B11:C11"/>
    <mergeCell ref="D11:J11"/>
    <mergeCell ref="D12:J12"/>
    <mergeCell ref="D13:J13"/>
    <mergeCell ref="D14:J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2"/>
  <sheetViews>
    <sheetView zoomScale="80" zoomScaleNormal="80" workbookViewId="0">
      <selection activeCell="F7" sqref="F7"/>
    </sheetView>
  </sheetViews>
  <sheetFormatPr defaultColWidth="9" defaultRowHeight="16.8" x14ac:dyDescent="0.5"/>
  <cols>
    <col min="1" max="1" width="2.19921875" style="855" customWidth="1"/>
    <col min="2" max="2" width="35.19921875" style="855" customWidth="1"/>
    <col min="3" max="3" width="16.69921875" style="855" customWidth="1"/>
    <col min="4" max="4" width="18.09765625" style="855" customWidth="1"/>
    <col min="5" max="6" width="17" style="855" customWidth="1"/>
    <col min="7" max="7" width="20.19921875" style="855" customWidth="1"/>
    <col min="8" max="8" width="17" style="855" customWidth="1"/>
    <col min="9" max="9" width="0" style="855" hidden="1" customWidth="1"/>
    <col min="10" max="10" width="38.19921875" style="855" customWidth="1"/>
    <col min="11" max="16384" width="9" style="855"/>
  </cols>
  <sheetData>
    <row r="1" spans="2:9" s="856" customFormat="1" ht="26.4" x14ac:dyDescent="0.7">
      <c r="B1" s="1042" t="s">
        <v>179</v>
      </c>
      <c r="C1" s="1042"/>
      <c r="D1" s="1042"/>
      <c r="E1" s="1042"/>
      <c r="F1" s="1042"/>
      <c r="G1" s="1042"/>
      <c r="H1" s="1042"/>
      <c r="I1" s="1042"/>
    </row>
    <row r="2" spans="2:9" s="856" customFormat="1" ht="26.4" x14ac:dyDescent="0.7">
      <c r="B2" s="1043" t="s">
        <v>1529</v>
      </c>
      <c r="C2" s="1043"/>
      <c r="D2" s="1043"/>
      <c r="E2" s="1043"/>
      <c r="F2" s="1043"/>
      <c r="G2" s="1043"/>
      <c r="H2" s="1043"/>
      <c r="I2" s="937"/>
    </row>
    <row r="3" spans="2:9" ht="23.4" x14ac:dyDescent="0.5">
      <c r="B3" s="1034" t="s">
        <v>140</v>
      </c>
      <c r="C3" s="1034"/>
      <c r="D3" s="1034"/>
      <c r="E3" s="1034"/>
      <c r="F3" s="1034"/>
      <c r="G3" s="1034"/>
      <c r="H3" s="1034"/>
      <c r="I3" s="1034"/>
    </row>
    <row r="4" spans="2:9" ht="23.4" x14ac:dyDescent="0.5">
      <c r="B4" s="930"/>
      <c r="C4"/>
      <c r="D4"/>
      <c r="E4"/>
      <c r="F4"/>
      <c r="G4"/>
      <c r="H4"/>
      <c r="I4"/>
    </row>
    <row r="5" spans="2:9" ht="21" x14ac:dyDescent="0.5">
      <c r="B5" s="899" t="s">
        <v>141</v>
      </c>
      <c r="C5"/>
      <c r="D5"/>
      <c r="E5"/>
      <c r="F5"/>
      <c r="G5"/>
      <c r="H5"/>
      <c r="I5"/>
    </row>
    <row r="6" spans="2:9" ht="18" customHeight="1" x14ac:dyDescent="0.5">
      <c r="B6" s="1035" t="s">
        <v>142</v>
      </c>
      <c r="C6" s="1036" t="s">
        <v>96</v>
      </c>
      <c r="D6" s="1035" t="s">
        <v>143</v>
      </c>
      <c r="E6" s="1035"/>
      <c r="F6" s="1035"/>
      <c r="G6" s="1035"/>
      <c r="H6" s="1035"/>
      <c r="I6" s="1036" t="s">
        <v>144</v>
      </c>
    </row>
    <row r="7" spans="2:9" ht="18" x14ac:dyDescent="0.5">
      <c r="B7" s="1035"/>
      <c r="C7" s="1037"/>
      <c r="D7" s="931" t="s">
        <v>145</v>
      </c>
      <c r="E7" s="931" t="s">
        <v>146</v>
      </c>
      <c r="F7" s="931" t="s">
        <v>147</v>
      </c>
      <c r="G7" s="931" t="s">
        <v>148</v>
      </c>
      <c r="H7" s="931" t="s">
        <v>111</v>
      </c>
      <c r="I7" s="1038"/>
    </row>
    <row r="8" spans="2:9" ht="18" x14ac:dyDescent="0.5">
      <c r="B8" s="343" t="s">
        <v>1530</v>
      </c>
      <c r="C8" s="939" t="s">
        <v>1531</v>
      </c>
      <c r="D8" s="3028" t="s">
        <v>1072</v>
      </c>
      <c r="E8" s="3029" t="s">
        <v>1072</v>
      </c>
      <c r="F8" s="3028" t="s">
        <v>1072</v>
      </c>
      <c r="G8" s="3028" t="s">
        <v>1072</v>
      </c>
      <c r="H8" s="3028" t="s">
        <v>1072</v>
      </c>
      <c r="I8" s="3030"/>
    </row>
    <row r="9" spans="2:9" ht="18" x14ac:dyDescent="0.5">
      <c r="B9" s="343" t="s">
        <v>1532</v>
      </c>
      <c r="C9" s="939" t="s">
        <v>1533</v>
      </c>
      <c r="D9" s="3028" t="s">
        <v>1072</v>
      </c>
      <c r="E9" s="3029">
        <v>600000</v>
      </c>
      <c r="F9" s="3028" t="s">
        <v>1534</v>
      </c>
      <c r="G9" s="3028" t="s">
        <v>1072</v>
      </c>
      <c r="H9" s="3029">
        <f t="shared" ref="H9:H11" si="0">SUM(D9:G9)</f>
        <v>600000</v>
      </c>
      <c r="I9" s="3030"/>
    </row>
    <row r="10" spans="2:9" ht="18" x14ac:dyDescent="0.5">
      <c r="B10" s="343" t="s">
        <v>1535</v>
      </c>
      <c r="C10" s="938" t="s">
        <v>64</v>
      </c>
      <c r="D10" s="3028" t="s">
        <v>1072</v>
      </c>
      <c r="E10" s="3029">
        <v>1000000</v>
      </c>
      <c r="F10" s="3029">
        <v>7000000</v>
      </c>
      <c r="G10" s="3028" t="s">
        <v>1072</v>
      </c>
      <c r="H10" s="3029">
        <f t="shared" si="0"/>
        <v>8000000</v>
      </c>
      <c r="I10" s="3030"/>
    </row>
    <row r="11" spans="2:9" ht="18" x14ac:dyDescent="0.5">
      <c r="B11" s="343" t="s">
        <v>1536</v>
      </c>
      <c r="C11" s="938" t="s">
        <v>1537</v>
      </c>
      <c r="D11" s="3028" t="s">
        <v>1534</v>
      </c>
      <c r="E11" s="3028" t="s">
        <v>1072</v>
      </c>
      <c r="F11" s="3029">
        <v>500000</v>
      </c>
      <c r="G11" s="3029">
        <v>500000</v>
      </c>
      <c r="H11" s="3029">
        <f t="shared" si="0"/>
        <v>1000000</v>
      </c>
      <c r="I11" s="3030"/>
    </row>
    <row r="12" spans="2:9" ht="18" x14ac:dyDescent="0.5">
      <c r="B12" s="343" t="s">
        <v>1538</v>
      </c>
      <c r="C12" s="938" t="s">
        <v>64</v>
      </c>
      <c r="D12" s="3028" t="s">
        <v>1072</v>
      </c>
      <c r="E12" s="3028" t="s">
        <v>1072</v>
      </c>
      <c r="F12" s="3028" t="s">
        <v>1072</v>
      </c>
      <c r="G12" s="3028" t="s">
        <v>1072</v>
      </c>
      <c r="H12" s="3028" t="s">
        <v>1072</v>
      </c>
      <c r="I12" s="3030"/>
    </row>
    <row r="13" spans="2:9" ht="18" x14ac:dyDescent="0.5">
      <c r="B13" s="343" t="s">
        <v>1539</v>
      </c>
      <c r="C13" s="938" t="s">
        <v>64</v>
      </c>
      <c r="D13" s="3028" t="s">
        <v>1072</v>
      </c>
      <c r="E13" s="3028" t="s">
        <v>1072</v>
      </c>
      <c r="F13" s="3028" t="s">
        <v>1072</v>
      </c>
      <c r="G13" s="3028" t="s">
        <v>1072</v>
      </c>
      <c r="H13" s="3028" t="s">
        <v>1072</v>
      </c>
      <c r="I13" s="3030"/>
    </row>
    <row r="14" spans="2:9" ht="18" x14ac:dyDescent="0.5">
      <c r="B14" s="931" t="s">
        <v>111</v>
      </c>
      <c r="C14" s="931"/>
      <c r="D14" s="3031">
        <f>SUM(D8:D13)</f>
        <v>0</v>
      </c>
      <c r="E14" s="902">
        <f>SUM(E8:E13)</f>
        <v>1600000</v>
      </c>
      <c r="F14" s="902">
        <f>SUM(F8:F13)</f>
        <v>7500000</v>
      </c>
      <c r="G14" s="902">
        <f>SUM(G8:G13)</f>
        <v>500000</v>
      </c>
      <c r="H14" s="902">
        <f>SUM(H8:H13)</f>
        <v>9600000</v>
      </c>
      <c r="I14" s="853"/>
    </row>
    <row r="15" spans="2:9" x14ac:dyDescent="0.5">
      <c r="B15"/>
      <c r="C15"/>
      <c r="D15"/>
      <c r="E15"/>
      <c r="F15"/>
      <c r="G15"/>
      <c r="H15"/>
      <c r="I15"/>
    </row>
    <row r="16" spans="2:9" ht="21" x14ac:dyDescent="0.5">
      <c r="B16" s="899" t="s">
        <v>150</v>
      </c>
      <c r="C16"/>
      <c r="D16"/>
      <c r="E16"/>
      <c r="F16"/>
      <c r="G16"/>
      <c r="H16"/>
      <c r="I16"/>
    </row>
    <row r="17" spans="2:9" ht="21" x14ac:dyDescent="0.5">
      <c r="B17" s="899" t="s">
        <v>151</v>
      </c>
      <c r="C17"/>
      <c r="D17"/>
      <c r="E17"/>
      <c r="F17"/>
      <c r="G17"/>
      <c r="H17"/>
      <c r="I17"/>
    </row>
    <row r="18" spans="2:9" ht="19.8" x14ac:dyDescent="0.5">
      <c r="B18" s="903"/>
      <c r="C18" s="903"/>
      <c r="D18" s="904" t="s">
        <v>152</v>
      </c>
      <c r="E18"/>
      <c r="F18"/>
      <c r="G18"/>
      <c r="H18"/>
      <c r="I18"/>
    </row>
    <row r="19" spans="2:9" ht="21" x14ac:dyDescent="0.5">
      <c r="B19" s="1031" t="s">
        <v>153</v>
      </c>
      <c r="C19" s="1029" t="s">
        <v>154</v>
      </c>
      <c r="D19" s="1030"/>
      <c r="E19" s="1031" t="s">
        <v>155</v>
      </c>
      <c r="F19" s="1031"/>
      <c r="G19"/>
      <c r="H19"/>
      <c r="I19"/>
    </row>
    <row r="20" spans="2:9" ht="21" x14ac:dyDescent="0.5">
      <c r="B20" s="1031"/>
      <c r="C20" s="1029" t="s">
        <v>156</v>
      </c>
      <c r="D20" s="1030"/>
      <c r="E20" s="1031"/>
      <c r="F20" s="1031"/>
      <c r="G20"/>
      <c r="H20"/>
      <c r="I20"/>
    </row>
    <row r="21" spans="2:9" ht="21" x14ac:dyDescent="0.5">
      <c r="B21" s="905">
        <v>1</v>
      </c>
      <c r="C21" s="1024"/>
      <c r="D21" s="1025"/>
      <c r="E21" s="1023"/>
      <c r="F21" s="1023"/>
      <c r="G21"/>
      <c r="H21"/>
      <c r="I21"/>
    </row>
    <row r="22" spans="2:9" ht="21" x14ac:dyDescent="0.5">
      <c r="B22" s="905">
        <v>2</v>
      </c>
      <c r="C22" s="1024"/>
      <c r="D22" s="1025"/>
      <c r="E22" s="1023"/>
      <c r="F22" s="1023"/>
      <c r="G22"/>
      <c r="H22"/>
      <c r="I22"/>
    </row>
    <row r="23" spans="2:9" ht="21" x14ac:dyDescent="0.5">
      <c r="B23" s="905">
        <v>3</v>
      </c>
      <c r="C23" s="1024"/>
      <c r="D23" s="1025"/>
      <c r="E23" s="1023"/>
      <c r="F23" s="1023"/>
      <c r="G23"/>
      <c r="H23"/>
      <c r="I23"/>
    </row>
    <row r="24" spans="2:9" ht="21" x14ac:dyDescent="0.5">
      <c r="B24" s="905">
        <v>4</v>
      </c>
      <c r="C24" s="1024"/>
      <c r="D24" s="1025"/>
      <c r="E24" s="1023"/>
      <c r="F24" s="1023"/>
      <c r="G24"/>
      <c r="H24"/>
      <c r="I24"/>
    </row>
    <row r="25" spans="2:9" ht="21" x14ac:dyDescent="0.5">
      <c r="B25" s="905">
        <v>5</v>
      </c>
      <c r="C25" s="1024"/>
      <c r="D25" s="1025"/>
      <c r="E25" s="1023"/>
      <c r="F25" s="1023"/>
      <c r="G25"/>
      <c r="H25"/>
      <c r="I25"/>
    </row>
    <row r="26" spans="2:9" ht="21" x14ac:dyDescent="0.5">
      <c r="B26" s="905">
        <v>6</v>
      </c>
      <c r="C26" s="1024"/>
      <c r="D26" s="1025"/>
      <c r="E26" s="1023"/>
      <c r="F26" s="1023"/>
      <c r="G26"/>
      <c r="H26"/>
      <c r="I26"/>
    </row>
    <row r="27" spans="2:9" ht="21" x14ac:dyDescent="0.5">
      <c r="B27" s="932" t="s">
        <v>111</v>
      </c>
      <c r="C27" s="1029"/>
      <c r="D27" s="1030"/>
      <c r="E27" s="1031"/>
      <c r="F27" s="1031"/>
      <c r="G27"/>
      <c r="H27"/>
      <c r="I27"/>
    </row>
    <row r="28" spans="2:9" ht="18" x14ac:dyDescent="0.5">
      <c r="B28" s="906"/>
      <c r="C28" s="907"/>
      <c r="D28" s="907"/>
      <c r="E28"/>
      <c r="F28"/>
      <c r="G28"/>
      <c r="H28"/>
      <c r="I28"/>
    </row>
    <row r="29" spans="2:9" ht="21" x14ac:dyDescent="0.5">
      <c r="B29" s="899" t="s">
        <v>157</v>
      </c>
      <c r="C29"/>
      <c r="D29"/>
      <c r="E29"/>
      <c r="F29"/>
      <c r="G29"/>
      <c r="H29"/>
      <c r="I29"/>
    </row>
    <row r="30" spans="2:9" ht="21" customHeight="1" x14ac:dyDescent="0.5">
      <c r="B30" s="933" t="s">
        <v>153</v>
      </c>
      <c r="C30" s="933" t="s">
        <v>158</v>
      </c>
      <c r="D30" s="933" t="s">
        <v>159</v>
      </c>
      <c r="E30" s="1026" t="s">
        <v>160</v>
      </c>
      <c r="F30" s="1026"/>
      <c r="G30"/>
      <c r="H30"/>
      <c r="I30"/>
    </row>
    <row r="31" spans="2:9" ht="21" x14ac:dyDescent="0.5">
      <c r="B31" s="934" t="s">
        <v>161</v>
      </c>
      <c r="C31" s="920" t="s">
        <v>162</v>
      </c>
      <c r="D31" s="934"/>
      <c r="E31" s="1027"/>
      <c r="F31" s="1027"/>
      <c r="G31"/>
      <c r="H31"/>
      <c r="I31"/>
    </row>
    <row r="32" spans="2:9" ht="21" x14ac:dyDescent="0.5">
      <c r="B32" s="934" t="s">
        <v>163</v>
      </c>
      <c r="C32" s="920" t="s">
        <v>162</v>
      </c>
      <c r="D32" s="3032"/>
      <c r="E32" s="1027"/>
      <c r="F32" s="1027"/>
      <c r="G32"/>
      <c r="H32"/>
      <c r="I32"/>
    </row>
    <row r="33" spans="2:9" ht="21" x14ac:dyDescent="0.5">
      <c r="B33" s="3033" t="s">
        <v>164</v>
      </c>
      <c r="C33" s="3034" t="s">
        <v>162</v>
      </c>
      <c r="D33" s="1028"/>
      <c r="E33" s="1027"/>
      <c r="F33" s="1027"/>
      <c r="G33"/>
      <c r="H33"/>
      <c r="I33"/>
    </row>
    <row r="34" spans="2:9" ht="21" x14ac:dyDescent="0.5">
      <c r="B34" s="3035" t="s">
        <v>165</v>
      </c>
      <c r="C34" s="3036"/>
      <c r="D34" s="1028"/>
      <c r="E34" s="1027"/>
      <c r="F34" s="1027"/>
      <c r="G34"/>
      <c r="H34"/>
      <c r="I34"/>
    </row>
    <row r="35" spans="2:9" ht="21" x14ac:dyDescent="0.5">
      <c r="B35" s="934" t="s">
        <v>166</v>
      </c>
      <c r="C35" s="920" t="s">
        <v>162</v>
      </c>
      <c r="D35" s="854"/>
      <c r="E35" s="1027"/>
      <c r="F35" s="1027"/>
      <c r="G35"/>
      <c r="H35"/>
      <c r="I35"/>
    </row>
    <row r="36" spans="2:9" ht="21" x14ac:dyDescent="0.5">
      <c r="B36" s="934" t="s">
        <v>167</v>
      </c>
      <c r="C36" s="920" t="s">
        <v>162</v>
      </c>
      <c r="D36" s="934"/>
      <c r="E36" s="1027"/>
      <c r="F36" s="1027"/>
      <c r="G36"/>
      <c r="H36"/>
      <c r="I36"/>
    </row>
    <row r="37" spans="2:9" ht="21" x14ac:dyDescent="0.5">
      <c r="B37" s="934" t="s">
        <v>168</v>
      </c>
      <c r="C37" s="920" t="s">
        <v>162</v>
      </c>
      <c r="D37" s="854"/>
      <c r="E37" s="1027"/>
      <c r="F37" s="1027"/>
      <c r="G37"/>
      <c r="H37"/>
      <c r="I37"/>
    </row>
    <row r="38" spans="2:9" ht="42" x14ac:dyDescent="0.5">
      <c r="B38" s="934" t="s">
        <v>169</v>
      </c>
      <c r="C38" s="920" t="s">
        <v>162</v>
      </c>
      <c r="D38" s="854"/>
      <c r="E38" s="1027"/>
      <c r="F38" s="1027"/>
      <c r="G38"/>
      <c r="H38"/>
      <c r="I38"/>
    </row>
    <row r="39" spans="2:9" ht="21" x14ac:dyDescent="0.5">
      <c r="B39" s="934" t="s">
        <v>170</v>
      </c>
      <c r="C39" s="920" t="s">
        <v>162</v>
      </c>
      <c r="D39" s="854"/>
      <c r="E39" s="1027"/>
      <c r="F39" s="1027"/>
      <c r="G39"/>
      <c r="H39"/>
      <c r="I39"/>
    </row>
    <row r="40" spans="2:9" ht="21" x14ac:dyDescent="0.5">
      <c r="B40" s="934" t="s">
        <v>171</v>
      </c>
      <c r="C40" s="920" t="s">
        <v>162</v>
      </c>
      <c r="D40" s="854"/>
      <c r="E40" s="1027"/>
      <c r="F40" s="1027"/>
      <c r="G40"/>
      <c r="H40"/>
      <c r="I40"/>
    </row>
    <row r="41" spans="2:9" ht="21" x14ac:dyDescent="0.5">
      <c r="B41" s="934" t="s">
        <v>172</v>
      </c>
      <c r="C41" s="920" t="s">
        <v>162</v>
      </c>
      <c r="D41" s="854"/>
      <c r="E41" s="1027"/>
      <c r="F41" s="1027"/>
      <c r="G41"/>
      <c r="H41"/>
      <c r="I41"/>
    </row>
    <row r="42" spans="2:9" ht="21" x14ac:dyDescent="0.5">
      <c r="B42" s="934" t="s">
        <v>173</v>
      </c>
      <c r="C42" s="934"/>
      <c r="D42" s="934"/>
      <c r="E42" s="1027"/>
      <c r="F42" s="1027"/>
      <c r="G42"/>
      <c r="H42"/>
      <c r="I42"/>
    </row>
    <row r="43" spans="2:9" x14ac:dyDescent="0.5">
      <c r="B43"/>
      <c r="C43"/>
      <c r="D43"/>
      <c r="E43"/>
      <c r="F43"/>
      <c r="G43"/>
      <c r="H43"/>
      <c r="I43"/>
    </row>
    <row r="44" spans="2:9" ht="22.2" x14ac:dyDescent="0.5">
      <c r="B44" s="929" t="s">
        <v>174</v>
      </c>
      <c r="C44" s="929" t="s">
        <v>175</v>
      </c>
      <c r="D44" s="1032" t="s">
        <v>176</v>
      </c>
      <c r="E44" s="1032"/>
      <c r="F44" s="929" t="s">
        <v>177</v>
      </c>
      <c r="G44" s="1033" t="s">
        <v>178</v>
      </c>
      <c r="H44" s="1033"/>
      <c r="I44"/>
    </row>
    <row r="45" spans="2:9" x14ac:dyDescent="0.5">
      <c r="B45"/>
      <c r="C45"/>
      <c r="D45"/>
      <c r="E45"/>
      <c r="F45"/>
      <c r="G45"/>
      <c r="H45"/>
      <c r="I45"/>
    </row>
    <row r="46" spans="2:9" s="857" customFormat="1" ht="21.6" thickBot="1" x14ac:dyDescent="0.3">
      <c r="B46" s="859" t="s">
        <v>181</v>
      </c>
      <c r="C46" s="859"/>
      <c r="D46" s="909"/>
      <c r="E46" s="909"/>
      <c r="F46" s="909"/>
      <c r="G46" s="909"/>
      <c r="H46" s="909"/>
      <c r="I46" s="909"/>
    </row>
    <row r="47" spans="2:9" s="857" customFormat="1" ht="18" x14ac:dyDescent="0.25">
      <c r="B47" s="1050"/>
      <c r="C47" s="1051"/>
      <c r="D47" s="1044" t="s">
        <v>182</v>
      </c>
      <c r="E47" s="1044"/>
      <c r="F47" s="1044"/>
      <c r="G47" s="1044"/>
      <c r="H47" s="1044"/>
      <c r="I47" s="1045" t="s">
        <v>111</v>
      </c>
    </row>
    <row r="48" spans="2:9" s="857" customFormat="1" ht="18" customHeight="1" x14ac:dyDescent="0.25">
      <c r="B48" s="1052"/>
      <c r="C48" s="1053"/>
      <c r="D48" s="1048" t="s">
        <v>183</v>
      </c>
      <c r="E48" s="1048"/>
      <c r="F48" s="1049" t="s">
        <v>184</v>
      </c>
      <c r="G48" s="1048" t="s">
        <v>185</v>
      </c>
      <c r="H48" s="1048" t="s">
        <v>111</v>
      </c>
      <c r="I48" s="1046"/>
    </row>
    <row r="49" spans="2:10" s="857" customFormat="1" ht="31.8" thickBot="1" x14ac:dyDescent="0.3">
      <c r="B49" s="1054"/>
      <c r="C49" s="1055"/>
      <c r="D49" s="936" t="s">
        <v>186</v>
      </c>
      <c r="E49" s="935" t="s">
        <v>187</v>
      </c>
      <c r="F49" s="1049"/>
      <c r="G49" s="1048"/>
      <c r="H49" s="1048"/>
      <c r="I49" s="1047"/>
    </row>
    <row r="50" spans="2:10" s="857" customFormat="1" ht="21" x14ac:dyDescent="0.25">
      <c r="B50" s="1039" t="s">
        <v>188</v>
      </c>
      <c r="C50" s="1040"/>
      <c r="D50" s="1040"/>
      <c r="E50" s="1040"/>
      <c r="F50" s="1040"/>
      <c r="G50" s="1040"/>
      <c r="H50" s="1041"/>
      <c r="I50" s="861"/>
    </row>
    <row r="51" spans="2:10" s="857" customFormat="1" ht="23.4" x14ac:dyDescent="0.25">
      <c r="B51" s="1056" t="s">
        <v>189</v>
      </c>
      <c r="C51" s="888" t="s">
        <v>190</v>
      </c>
      <c r="D51" s="3037">
        <v>1</v>
      </c>
      <c r="E51" s="3037">
        <v>6</v>
      </c>
      <c r="F51" s="862"/>
      <c r="G51" s="862"/>
      <c r="H51" s="863"/>
      <c r="I51" s="864" t="e">
        <f>+#REF!+H51</f>
        <v>#REF!</v>
      </c>
    </row>
    <row r="52" spans="2:10" s="857" customFormat="1" ht="23.4" x14ac:dyDescent="0.25">
      <c r="B52" s="1057"/>
      <c r="C52" s="888" t="s">
        <v>191</v>
      </c>
      <c r="D52" s="3037"/>
      <c r="E52" s="3037"/>
      <c r="F52" s="862"/>
      <c r="G52" s="862"/>
      <c r="H52" s="863"/>
      <c r="I52" s="864"/>
    </row>
    <row r="53" spans="2:10" s="857" customFormat="1" ht="23.4" x14ac:dyDescent="0.25">
      <c r="B53" s="1058" t="s">
        <v>192</v>
      </c>
      <c r="C53" s="888" t="s">
        <v>190</v>
      </c>
      <c r="D53" s="3037">
        <v>1</v>
      </c>
      <c r="E53" s="3037">
        <v>6</v>
      </c>
      <c r="F53" s="862"/>
      <c r="G53" s="862"/>
      <c r="H53" s="863"/>
      <c r="I53" s="864" t="e">
        <f>+#REF!+H53</f>
        <v>#REF!</v>
      </c>
    </row>
    <row r="54" spans="2:10" s="857" customFormat="1" ht="23.4" x14ac:dyDescent="0.25">
      <c r="B54" s="1057"/>
      <c r="C54" s="888" t="s">
        <v>191</v>
      </c>
      <c r="D54" s="3037"/>
      <c r="E54" s="3037"/>
      <c r="F54" s="862"/>
      <c r="G54" s="862"/>
      <c r="H54" s="863"/>
      <c r="I54" s="865"/>
    </row>
    <row r="55" spans="2:10" s="857" customFormat="1" ht="23.4" x14ac:dyDescent="0.25">
      <c r="B55" s="1058" t="s">
        <v>193</v>
      </c>
      <c r="C55" s="888" t="s">
        <v>190</v>
      </c>
      <c r="D55" s="3037">
        <v>1</v>
      </c>
      <c r="E55" s="3037">
        <v>6</v>
      </c>
      <c r="F55" s="862"/>
      <c r="G55" s="862"/>
      <c r="H55" s="863"/>
      <c r="I55" s="865"/>
    </row>
    <row r="56" spans="2:10" s="857" customFormat="1" ht="23.4" x14ac:dyDescent="0.25">
      <c r="B56" s="1057"/>
      <c r="C56" s="888" t="s">
        <v>191</v>
      </c>
      <c r="D56" s="862"/>
      <c r="E56" s="862"/>
      <c r="F56" s="862"/>
      <c r="G56" s="862"/>
      <c r="H56" s="863"/>
      <c r="I56" s="865"/>
    </row>
    <row r="57" spans="2:10" s="857" customFormat="1" ht="23.4" x14ac:dyDescent="0.25">
      <c r="B57" s="1058" t="s">
        <v>194</v>
      </c>
      <c r="C57" s="888" t="s">
        <v>190</v>
      </c>
      <c r="D57" s="3037">
        <v>1</v>
      </c>
      <c r="E57" s="3037">
        <v>6</v>
      </c>
      <c r="F57" s="862"/>
      <c r="G57" s="862"/>
      <c r="H57" s="863"/>
      <c r="I57" s="865"/>
    </row>
    <row r="58" spans="2:10" s="857" customFormat="1" ht="24" thickBot="1" x14ac:dyDescent="0.3">
      <c r="B58" s="1057"/>
      <c r="C58" s="888" t="s">
        <v>191</v>
      </c>
      <c r="D58" s="862"/>
      <c r="E58" s="862"/>
      <c r="F58" s="862"/>
      <c r="G58" s="862"/>
      <c r="H58" s="863"/>
      <c r="I58" s="865"/>
    </row>
    <row r="59" spans="2:10" ht="42.6" thickBot="1" x14ac:dyDescent="0.55000000000000004">
      <c r="B59" s="866" t="s">
        <v>195</v>
      </c>
      <c r="C59" s="866"/>
      <c r="D59" s="867"/>
      <c r="E59" s="925" t="s">
        <v>196</v>
      </c>
      <c r="F59" s="867"/>
      <c r="G59" s="867"/>
      <c r="H59" s="868"/>
      <c r="I59" s="869"/>
    </row>
    <row r="60" spans="2:10" ht="36.6" thickBot="1" x14ac:dyDescent="0.55000000000000004">
      <c r="B60" s="889" t="s">
        <v>197</v>
      </c>
      <c r="C60" s="889"/>
      <c r="D60" s="867"/>
      <c r="E60" s="925" t="s">
        <v>198</v>
      </c>
      <c r="F60" s="867"/>
      <c r="G60" s="867"/>
      <c r="H60" s="868"/>
      <c r="I60" s="870"/>
    </row>
    <row r="61" spans="2:10" ht="21.6" thickBot="1" x14ac:dyDescent="0.55000000000000004">
      <c r="B61" s="890" t="s">
        <v>199</v>
      </c>
      <c r="C61" s="911"/>
      <c r="D61" s="871"/>
      <c r="E61" s="872"/>
      <c r="F61" s="871"/>
      <c r="G61" s="871"/>
      <c r="H61" s="863"/>
      <c r="I61" s="873"/>
    </row>
    <row r="63" spans="2:10" ht="25.2" customHeight="1" x14ac:dyDescent="0.5">
      <c r="B63" s="1059" t="s">
        <v>200</v>
      </c>
      <c r="C63" s="1060"/>
      <c r="D63" s="1048" t="s">
        <v>183</v>
      </c>
      <c r="E63" s="1048"/>
      <c r="F63" s="1049" t="s">
        <v>184</v>
      </c>
      <c r="G63" s="1048" t="s">
        <v>185</v>
      </c>
      <c r="H63" s="1048" t="s">
        <v>111</v>
      </c>
      <c r="J63" s="896"/>
    </row>
    <row r="64" spans="2:10" ht="31.2" x14ac:dyDescent="0.5">
      <c r="B64" s="1060"/>
      <c r="C64" s="1060"/>
      <c r="D64" s="936" t="s">
        <v>186</v>
      </c>
      <c r="E64" s="935" t="s">
        <v>187</v>
      </c>
      <c r="F64" s="1049"/>
      <c r="G64" s="1048"/>
      <c r="H64" s="1048"/>
      <c r="I64" s="874"/>
    </row>
    <row r="65" spans="2:9" ht="21" customHeight="1" x14ac:dyDescent="0.5">
      <c r="B65" s="1060"/>
      <c r="C65" s="1060"/>
      <c r="D65" s="898" t="s">
        <v>126</v>
      </c>
      <c r="E65" s="898" t="s">
        <v>126</v>
      </c>
      <c r="F65" s="898" t="s">
        <v>126</v>
      </c>
      <c r="G65" s="898" t="s">
        <v>126</v>
      </c>
      <c r="H65" s="898" t="s">
        <v>126</v>
      </c>
      <c r="I65" s="874"/>
    </row>
    <row r="67" spans="2:9" s="891" customFormat="1" ht="21" x14ac:dyDescent="0.4"/>
    <row r="68" spans="2:9" s="891" customFormat="1" ht="21" x14ac:dyDescent="0.4">
      <c r="B68" s="895" t="s">
        <v>201</v>
      </c>
    </row>
    <row r="69" spans="2:9" s="891" customFormat="1" ht="21" x14ac:dyDescent="0.4">
      <c r="B69" s="1061" t="s">
        <v>202</v>
      </c>
      <c r="C69" s="1063" t="s">
        <v>203</v>
      </c>
      <c r="D69" s="1064"/>
      <c r="E69" s="1064"/>
      <c r="F69" s="1065"/>
      <c r="G69" s="1066" t="s">
        <v>204</v>
      </c>
    </row>
    <row r="70" spans="2:9" s="891" customFormat="1" ht="55.95" customHeight="1" x14ac:dyDescent="0.4">
      <c r="B70" s="1062"/>
      <c r="C70" s="897" t="s">
        <v>205</v>
      </c>
      <c r="D70" s="897" t="s">
        <v>206</v>
      </c>
      <c r="E70" s="897" t="s">
        <v>207</v>
      </c>
      <c r="F70" s="897" t="s">
        <v>208</v>
      </c>
      <c r="G70" s="1067"/>
    </row>
    <row r="71" spans="2:9" s="891" customFormat="1" ht="21" x14ac:dyDescent="0.4">
      <c r="B71" s="893" t="s">
        <v>209</v>
      </c>
      <c r="C71" s="894" t="s">
        <v>210</v>
      </c>
      <c r="D71" s="894" t="s">
        <v>210</v>
      </c>
      <c r="E71" s="894" t="s">
        <v>210</v>
      </c>
      <c r="F71" s="894" t="s">
        <v>210</v>
      </c>
      <c r="G71" s="923" t="s">
        <v>162</v>
      </c>
    </row>
    <row r="72" spans="2:9" s="891" customFormat="1" ht="21" x14ac:dyDescent="0.4">
      <c r="B72" s="893" t="s">
        <v>211</v>
      </c>
      <c r="C72" s="894" t="s">
        <v>210</v>
      </c>
      <c r="D72" s="894" t="s">
        <v>210</v>
      </c>
      <c r="E72" s="894" t="s">
        <v>210</v>
      </c>
      <c r="F72" s="894" t="s">
        <v>210</v>
      </c>
      <c r="G72" s="923" t="s">
        <v>162</v>
      </c>
    </row>
    <row r="73" spans="2:9" s="891" customFormat="1" ht="21" x14ac:dyDescent="0.4">
      <c r="B73" s="893" t="s">
        <v>212</v>
      </c>
      <c r="C73" s="894" t="s">
        <v>210</v>
      </c>
      <c r="D73" s="894" t="s">
        <v>210</v>
      </c>
      <c r="E73" s="894" t="s">
        <v>210</v>
      </c>
      <c r="F73" s="894" t="s">
        <v>210</v>
      </c>
      <c r="G73" s="923" t="s">
        <v>162</v>
      </c>
    </row>
    <row r="74" spans="2:9" s="891" customFormat="1" ht="21" x14ac:dyDescent="0.4">
      <c r="B74" s="892"/>
      <c r="C74" s="892"/>
      <c r="D74" s="892"/>
      <c r="E74" s="892"/>
      <c r="F74" s="892"/>
      <c r="G74" s="892"/>
    </row>
    <row r="75" spans="2:9" s="891" customFormat="1" ht="21" x14ac:dyDescent="0.4">
      <c r="B75" s="892"/>
      <c r="C75" s="892"/>
      <c r="D75" s="892"/>
      <c r="E75" s="892"/>
      <c r="F75" s="892"/>
      <c r="G75" s="892"/>
    </row>
    <row r="76" spans="2:9" s="891" customFormat="1" ht="21" x14ac:dyDescent="0.4">
      <c r="B76" s="892"/>
      <c r="C76" s="892"/>
      <c r="D76" s="892"/>
      <c r="E76" s="892"/>
      <c r="F76" s="892"/>
      <c r="G76" s="892"/>
    </row>
    <row r="77" spans="2:9" s="891" customFormat="1" ht="21" x14ac:dyDescent="0.4"/>
    <row r="78" spans="2:9" s="875" customFormat="1" ht="21" x14ac:dyDescent="0.6"/>
    <row r="79" spans="2:9" s="875" customFormat="1" ht="21" x14ac:dyDescent="0.6">
      <c r="B79" s="1068" t="s">
        <v>213</v>
      </c>
      <c r="C79" s="1069"/>
      <c r="D79" s="1069"/>
    </row>
    <row r="80" spans="2:9" s="876" customFormat="1" ht="72" x14ac:dyDescent="0.35">
      <c r="B80" s="877" t="s">
        <v>214</v>
      </c>
      <c r="C80" s="878" t="s">
        <v>215</v>
      </c>
      <c r="D80" s="879" t="s">
        <v>216</v>
      </c>
    </row>
    <row r="81" spans="2:4" s="876" customFormat="1" ht="21" x14ac:dyDescent="0.25">
      <c r="B81" s="880">
        <v>1</v>
      </c>
      <c r="C81" s="912" t="s">
        <v>217</v>
      </c>
      <c r="D81" s="924">
        <v>6</v>
      </c>
    </row>
    <row r="82" spans="2:4" s="876" customFormat="1" ht="21" x14ac:dyDescent="0.25">
      <c r="B82" s="881"/>
      <c r="C82" s="881"/>
      <c r="D82" s="912"/>
    </row>
    <row r="83" spans="2:4" s="876" customFormat="1" ht="21" x14ac:dyDescent="0.25">
      <c r="B83" s="881"/>
      <c r="C83" s="881"/>
      <c r="D83" s="912"/>
    </row>
    <row r="84" spans="2:4" s="876" customFormat="1" ht="21" x14ac:dyDescent="0.25">
      <c r="B84" s="881"/>
      <c r="C84" s="881"/>
      <c r="D84" s="912"/>
    </row>
    <row r="85" spans="2:4" s="875" customFormat="1" ht="21" x14ac:dyDescent="0.6">
      <c r="B85" s="881"/>
      <c r="C85" s="881"/>
      <c r="D85" s="912"/>
    </row>
    <row r="86" spans="2:4" s="875" customFormat="1" ht="21" x14ac:dyDescent="0.6">
      <c r="B86" s="882"/>
      <c r="C86" s="882"/>
      <c r="D86" s="883"/>
    </row>
    <row r="87" spans="2:4" s="875" customFormat="1" ht="21" x14ac:dyDescent="0.6">
      <c r="B87" s="882" t="s">
        <v>218</v>
      </c>
      <c r="C87" s="883"/>
      <c r="D87" s="883"/>
    </row>
    <row r="88" spans="2:4" s="875" customFormat="1" ht="21" x14ac:dyDescent="0.6">
      <c r="B88" s="882"/>
      <c r="C88" s="882" t="s">
        <v>219</v>
      </c>
      <c r="D88" s="883"/>
    </row>
    <row r="89" spans="2:4" s="876" customFormat="1" ht="54" x14ac:dyDescent="0.35">
      <c r="B89" s="877" t="s">
        <v>214</v>
      </c>
      <c r="C89" s="878" t="s">
        <v>220</v>
      </c>
      <c r="D89" s="879" t="s">
        <v>221</v>
      </c>
    </row>
    <row r="90" spans="2:4" s="876" customFormat="1" ht="21" x14ac:dyDescent="0.25">
      <c r="B90" s="880">
        <v>1</v>
      </c>
      <c r="C90" s="913" t="s">
        <v>128</v>
      </c>
      <c r="D90" s="912"/>
    </row>
    <row r="91" spans="2:4" s="876" customFormat="1" ht="21" x14ac:dyDescent="0.25">
      <c r="B91" s="880">
        <v>2</v>
      </c>
      <c r="C91" s="912"/>
      <c r="D91" s="912"/>
    </row>
    <row r="92" spans="2:4" s="876" customFormat="1" ht="21" x14ac:dyDescent="0.25">
      <c r="B92" s="880">
        <v>3</v>
      </c>
      <c r="C92" s="912"/>
      <c r="D92" s="912"/>
    </row>
    <row r="93" spans="2:4" s="876" customFormat="1" ht="21" x14ac:dyDescent="0.25">
      <c r="B93" s="880"/>
      <c r="C93" s="881"/>
      <c r="D93" s="881"/>
    </row>
    <row r="94" spans="2:4" s="875" customFormat="1" ht="21" x14ac:dyDescent="0.6">
      <c r="B94" s="880"/>
      <c r="C94" s="881"/>
      <c r="D94" s="881"/>
    </row>
    <row r="95" spans="2:4" s="875" customFormat="1" ht="21" x14ac:dyDescent="0.6">
      <c r="B95" s="914" t="s">
        <v>222</v>
      </c>
      <c r="C95" s="883"/>
      <c r="D95" s="883"/>
    </row>
    <row r="96" spans="2:4" s="875" customFormat="1" ht="21" x14ac:dyDescent="0.6">
      <c r="B96" s="884"/>
      <c r="C96" s="883"/>
      <c r="D96" s="883"/>
    </row>
    <row r="97" spans="2:4" s="875" customFormat="1" ht="21" x14ac:dyDescent="0.6">
      <c r="B97" s="882"/>
      <c r="C97" s="882" t="s">
        <v>223</v>
      </c>
      <c r="D97" s="883"/>
    </row>
    <row r="98" spans="2:4" s="875" customFormat="1" ht="57" x14ac:dyDescent="0.6">
      <c r="B98" s="877" t="s">
        <v>214</v>
      </c>
      <c r="C98" s="878" t="s">
        <v>220</v>
      </c>
      <c r="D98" s="879" t="s">
        <v>221</v>
      </c>
    </row>
    <row r="99" spans="2:4" s="875" customFormat="1" ht="21" x14ac:dyDescent="0.6">
      <c r="B99" s="928">
        <v>1</v>
      </c>
      <c r="C99" s="926" t="s">
        <v>127</v>
      </c>
      <c r="D99" s="915"/>
    </row>
    <row r="100" spans="2:4" s="875" customFormat="1" ht="21" x14ac:dyDescent="0.6">
      <c r="B100" s="928">
        <v>2</v>
      </c>
      <c r="C100" s="927" t="s">
        <v>129</v>
      </c>
      <c r="D100" s="916"/>
    </row>
    <row r="101" spans="2:4" s="875" customFormat="1" ht="21" x14ac:dyDescent="0.6">
      <c r="B101" s="915"/>
      <c r="C101" s="916"/>
      <c r="D101" s="916"/>
    </row>
    <row r="102" spans="2:4" s="875" customFormat="1" ht="21" x14ac:dyDescent="0.6">
      <c r="B102" s="915"/>
      <c r="C102" s="916"/>
      <c r="D102" s="916"/>
    </row>
    <row r="103" spans="2:4" s="875" customFormat="1" ht="21" x14ac:dyDescent="0.6">
      <c r="B103" s="915"/>
      <c r="C103" s="916"/>
      <c r="D103" s="916"/>
    </row>
    <row r="104" spans="2:4" s="875" customFormat="1" ht="21" x14ac:dyDescent="0.6">
      <c r="B104" s="883"/>
      <c r="C104" s="883"/>
      <c r="D104" s="883"/>
    </row>
    <row r="105" spans="2:4" s="875" customFormat="1" ht="21" x14ac:dyDescent="0.6">
      <c r="B105" s="882"/>
      <c r="C105" s="882" t="s">
        <v>224</v>
      </c>
      <c r="D105" s="883"/>
    </row>
    <row r="106" spans="2:4" s="875" customFormat="1" ht="57" x14ac:dyDescent="0.6">
      <c r="B106" s="877" t="s">
        <v>214</v>
      </c>
      <c r="C106" s="878" t="s">
        <v>220</v>
      </c>
      <c r="D106" s="879" t="s">
        <v>221</v>
      </c>
    </row>
    <row r="107" spans="2:4" s="875" customFormat="1" ht="21" x14ac:dyDescent="0.6">
      <c r="B107" s="885">
        <v>1</v>
      </c>
      <c r="C107" s="886"/>
      <c r="D107" s="886"/>
    </row>
    <row r="108" spans="2:4" s="875" customFormat="1" ht="21" x14ac:dyDescent="0.6">
      <c r="B108" s="887"/>
      <c r="C108" s="886"/>
      <c r="D108" s="886"/>
    </row>
    <row r="109" spans="2:4" s="875" customFormat="1" ht="21" x14ac:dyDescent="0.6">
      <c r="B109" s="887"/>
      <c r="C109" s="886"/>
      <c r="D109" s="886"/>
    </row>
    <row r="110" spans="2:4" s="875" customFormat="1" ht="21" x14ac:dyDescent="0.6">
      <c r="B110" s="887"/>
      <c r="C110" s="886"/>
      <c r="D110" s="886"/>
    </row>
    <row r="111" spans="2:4" s="875" customFormat="1" ht="21" x14ac:dyDescent="0.6">
      <c r="B111" s="887"/>
      <c r="C111" s="886"/>
      <c r="D111" s="886"/>
    </row>
    <row r="112" spans="2:4" ht="19.8" x14ac:dyDescent="0.5">
      <c r="B112" s="883"/>
      <c r="C112" s="883"/>
      <c r="D112" s="883"/>
    </row>
  </sheetData>
  <mergeCells count="52">
    <mergeCell ref="C33:C34"/>
    <mergeCell ref="B79:D79"/>
    <mergeCell ref="F63:F64"/>
    <mergeCell ref="G63:G64"/>
    <mergeCell ref="H63:H64"/>
    <mergeCell ref="B69:B70"/>
    <mergeCell ref="C69:F69"/>
    <mergeCell ref="G69:G70"/>
    <mergeCell ref="B51:B52"/>
    <mergeCell ref="B53:B54"/>
    <mergeCell ref="B55:B56"/>
    <mergeCell ref="B57:B58"/>
    <mergeCell ref="B63:C65"/>
    <mergeCell ref="D63:E63"/>
    <mergeCell ref="I47:I49"/>
    <mergeCell ref="D48:E48"/>
    <mergeCell ref="F48:F49"/>
    <mergeCell ref="G48:G49"/>
    <mergeCell ref="H48:H49"/>
    <mergeCell ref="B50:H50"/>
    <mergeCell ref="E30:F30"/>
    <mergeCell ref="E31:F42"/>
    <mergeCell ref="D33:D34"/>
    <mergeCell ref="D44:E44"/>
    <mergeCell ref="G44:H44"/>
    <mergeCell ref="B47:C49"/>
    <mergeCell ref="D47:H47"/>
    <mergeCell ref="C25:D25"/>
    <mergeCell ref="E25:F25"/>
    <mergeCell ref="C26:D26"/>
    <mergeCell ref="E26:F26"/>
    <mergeCell ref="C27:D27"/>
    <mergeCell ref="E27:F27"/>
    <mergeCell ref="C22:D22"/>
    <mergeCell ref="E22:F22"/>
    <mergeCell ref="C23:D23"/>
    <mergeCell ref="E23:F23"/>
    <mergeCell ref="C24:D24"/>
    <mergeCell ref="E24:F24"/>
    <mergeCell ref="B19:B20"/>
    <mergeCell ref="C19:D19"/>
    <mergeCell ref="E19:F20"/>
    <mergeCell ref="C20:D20"/>
    <mergeCell ref="C21:D21"/>
    <mergeCell ref="E21:F21"/>
    <mergeCell ref="B1:I1"/>
    <mergeCell ref="B2:H2"/>
    <mergeCell ref="B3:I3"/>
    <mergeCell ref="B6:B7"/>
    <mergeCell ref="C6:C7"/>
    <mergeCell ref="D6:H6"/>
    <mergeCell ref="I6:I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34"/>
  <sheetViews>
    <sheetView zoomScale="60" zoomScaleNormal="60" zoomScaleSheetLayoutView="92" workbookViewId="0">
      <selection activeCell="H32" sqref="H32:S32"/>
    </sheetView>
  </sheetViews>
  <sheetFormatPr defaultColWidth="8.59765625" defaultRowHeight="14.4" x14ac:dyDescent="0.25"/>
  <cols>
    <col min="2" max="2" width="10.09765625" customWidth="1"/>
    <col min="3" max="3" width="20.09765625" customWidth="1"/>
    <col min="4" max="4" width="17.09765625" customWidth="1"/>
    <col min="5" max="7" width="17.59765625" customWidth="1"/>
    <col min="8" max="8" width="6.09765625" customWidth="1"/>
    <col min="9" max="9" width="6" customWidth="1"/>
    <col min="10" max="10" width="7.09765625" style="33" customWidth="1"/>
    <col min="11" max="14" width="19.59765625" style="45" customWidth="1"/>
    <col min="19" max="19" width="12.59765625" bestFit="1" customWidth="1"/>
  </cols>
  <sheetData>
    <row r="1" spans="2:26" ht="15" thickBot="1" x14ac:dyDescent="0.3"/>
    <row r="2" spans="2:26" ht="21.6" thickBot="1" x14ac:dyDescent="0.45">
      <c r="B2" s="19"/>
      <c r="C2" s="3019" t="s">
        <v>1517</v>
      </c>
      <c r="D2" s="3020"/>
      <c r="E2" s="3020"/>
      <c r="F2" s="3020"/>
      <c r="G2" s="3021"/>
    </row>
    <row r="3" spans="2:26" ht="24.6" customHeight="1" x14ac:dyDescent="0.35">
      <c r="B3" s="3016" t="s">
        <v>1518</v>
      </c>
      <c r="C3" s="28">
        <v>16</v>
      </c>
      <c r="D3" s="29">
        <v>4</v>
      </c>
      <c r="E3" s="30">
        <v>8</v>
      </c>
      <c r="F3" s="31">
        <v>12</v>
      </c>
      <c r="G3" s="32">
        <v>16</v>
      </c>
      <c r="I3" s="3025" t="s">
        <v>1518</v>
      </c>
      <c r="J3" s="70">
        <v>16</v>
      </c>
      <c r="K3" s="34"/>
      <c r="L3" s="62"/>
      <c r="M3" s="56"/>
      <c r="N3" s="57"/>
    </row>
    <row r="4" spans="2:26" ht="24" customHeight="1" x14ac:dyDescent="0.35">
      <c r="B4" s="3017"/>
      <c r="C4" s="2">
        <v>15</v>
      </c>
      <c r="D4" s="3">
        <v>3.75</v>
      </c>
      <c r="E4" s="4">
        <v>7.5</v>
      </c>
      <c r="F4" s="5">
        <v>11.25</v>
      </c>
      <c r="G4" s="20">
        <v>15</v>
      </c>
      <c r="I4" s="3026"/>
      <c r="J4" s="71">
        <v>15</v>
      </c>
      <c r="K4" s="35"/>
      <c r="L4" s="41"/>
      <c r="M4" s="55"/>
      <c r="N4" s="38"/>
    </row>
    <row r="5" spans="2:26" ht="24" customHeight="1" x14ac:dyDescent="0.35">
      <c r="B5" s="3017"/>
      <c r="C5" s="2">
        <v>14</v>
      </c>
      <c r="D5" s="3">
        <v>3.5</v>
      </c>
      <c r="E5" s="4">
        <v>7</v>
      </c>
      <c r="F5" s="5">
        <v>10.5</v>
      </c>
      <c r="G5" s="20">
        <v>14</v>
      </c>
      <c r="H5" s="6"/>
      <c r="I5" s="3026"/>
      <c r="J5" s="71">
        <v>14</v>
      </c>
      <c r="K5" s="35"/>
      <c r="L5" s="36"/>
      <c r="M5" s="55"/>
      <c r="N5" s="38"/>
      <c r="V5" s="6"/>
      <c r="W5" s="6"/>
      <c r="X5" s="6"/>
      <c r="Y5" s="7"/>
    </row>
    <row r="6" spans="2:26" ht="26.1" customHeight="1" x14ac:dyDescent="0.35">
      <c r="B6" s="3017"/>
      <c r="C6" s="2">
        <v>13</v>
      </c>
      <c r="D6" s="3">
        <v>3.25</v>
      </c>
      <c r="E6" s="4">
        <v>6.5</v>
      </c>
      <c r="F6" s="5">
        <v>9.75</v>
      </c>
      <c r="G6" s="20">
        <v>13</v>
      </c>
      <c r="H6" s="6"/>
      <c r="I6" s="3026"/>
      <c r="J6" s="71">
        <v>13</v>
      </c>
      <c r="K6" s="35"/>
      <c r="L6" s="36"/>
      <c r="M6" s="37"/>
      <c r="N6" s="39"/>
      <c r="V6" s="6"/>
      <c r="W6" s="6"/>
      <c r="X6" s="6"/>
      <c r="Y6" s="6"/>
    </row>
    <row r="7" spans="2:26" ht="20.85" customHeight="1" x14ac:dyDescent="0.35">
      <c r="B7" s="3017"/>
      <c r="C7" s="2">
        <v>12</v>
      </c>
      <c r="D7" s="3">
        <v>3</v>
      </c>
      <c r="E7" s="4">
        <v>6</v>
      </c>
      <c r="F7" s="5">
        <v>9</v>
      </c>
      <c r="G7" s="20">
        <v>12</v>
      </c>
      <c r="H7" s="6"/>
      <c r="I7" s="3026"/>
      <c r="J7" s="71">
        <v>12</v>
      </c>
      <c r="K7" s="35"/>
      <c r="L7" s="36"/>
      <c r="M7" s="37"/>
      <c r="N7" s="38"/>
      <c r="V7" s="6"/>
      <c r="W7" s="6"/>
      <c r="X7" s="6"/>
      <c r="Y7" s="6"/>
    </row>
    <row r="8" spans="2:26" ht="24" customHeight="1" x14ac:dyDescent="0.35">
      <c r="B8" s="3017"/>
      <c r="C8" s="2">
        <v>11</v>
      </c>
      <c r="D8" s="3">
        <v>2.75</v>
      </c>
      <c r="E8" s="4">
        <v>5.5</v>
      </c>
      <c r="F8" s="5">
        <v>8.25</v>
      </c>
      <c r="G8" s="21">
        <v>11</v>
      </c>
      <c r="H8" s="6"/>
      <c r="I8" s="3026"/>
      <c r="J8" s="71">
        <v>11</v>
      </c>
      <c r="K8" s="35"/>
      <c r="L8" s="54"/>
      <c r="M8" s="55"/>
      <c r="N8" s="40"/>
      <c r="V8" s="6"/>
      <c r="W8" s="6"/>
      <c r="X8" s="6"/>
      <c r="Y8" s="6"/>
    </row>
    <row r="9" spans="2:26" ht="23.85" customHeight="1" x14ac:dyDescent="0.35">
      <c r="B9" s="3017"/>
      <c r="C9" s="2">
        <v>10</v>
      </c>
      <c r="D9" s="3">
        <v>2.75</v>
      </c>
      <c r="E9" s="4">
        <v>5.5</v>
      </c>
      <c r="F9" s="5">
        <v>8.25</v>
      </c>
      <c r="G9" s="21">
        <v>11</v>
      </c>
      <c r="H9" s="6"/>
      <c r="I9" s="3026"/>
      <c r="J9" s="71">
        <v>10</v>
      </c>
      <c r="K9" s="35"/>
      <c r="L9" s="36"/>
      <c r="M9" s="37"/>
      <c r="N9" s="40"/>
      <c r="V9" s="6"/>
      <c r="W9" s="6"/>
      <c r="X9" s="6"/>
      <c r="Y9" s="6"/>
    </row>
    <row r="10" spans="2:26" ht="21.6" customHeight="1" x14ac:dyDescent="0.35">
      <c r="B10" s="3017"/>
      <c r="C10" s="2">
        <v>9</v>
      </c>
      <c r="D10" s="3">
        <v>2.25</v>
      </c>
      <c r="E10" s="4">
        <v>4.5</v>
      </c>
      <c r="F10" s="4">
        <v>6.75</v>
      </c>
      <c r="G10" s="21">
        <v>9</v>
      </c>
      <c r="I10" s="3026"/>
      <c r="J10" s="71">
        <v>9</v>
      </c>
      <c r="K10" s="35"/>
      <c r="L10" s="41"/>
      <c r="M10" s="36"/>
      <c r="N10" s="40"/>
    </row>
    <row r="11" spans="2:26" ht="18" x14ac:dyDescent="0.35">
      <c r="B11" s="3017"/>
      <c r="C11" s="2">
        <v>8</v>
      </c>
      <c r="D11" s="3">
        <v>2</v>
      </c>
      <c r="E11" s="4">
        <v>4</v>
      </c>
      <c r="F11" s="4">
        <v>6</v>
      </c>
      <c r="G11" s="21">
        <v>8</v>
      </c>
      <c r="I11" s="3026"/>
      <c r="J11" s="71">
        <v>8</v>
      </c>
      <c r="K11" s="46"/>
      <c r="L11" s="41"/>
      <c r="M11" s="41"/>
      <c r="N11" s="40"/>
    </row>
    <row r="12" spans="2:26" ht="18" x14ac:dyDescent="0.35">
      <c r="B12" s="3017"/>
      <c r="C12" s="2">
        <v>7</v>
      </c>
      <c r="D12" s="3">
        <v>1.75</v>
      </c>
      <c r="E12" s="3">
        <v>3.5</v>
      </c>
      <c r="F12" s="1">
        <v>5.25</v>
      </c>
      <c r="G12" s="22">
        <v>7</v>
      </c>
      <c r="I12" s="3026"/>
      <c r="J12" s="71">
        <v>7</v>
      </c>
      <c r="K12" s="46"/>
      <c r="L12" s="47"/>
      <c r="M12" s="43"/>
      <c r="N12" s="44"/>
    </row>
    <row r="13" spans="2:26" ht="18" x14ac:dyDescent="0.25">
      <c r="B13" s="3017"/>
      <c r="C13" s="11">
        <v>6</v>
      </c>
      <c r="D13" s="12">
        <v>1.75</v>
      </c>
      <c r="E13" s="12">
        <v>3.5</v>
      </c>
      <c r="F13" s="13">
        <v>5.25</v>
      </c>
      <c r="G13" s="23">
        <v>7</v>
      </c>
      <c r="I13" s="3026"/>
      <c r="J13" s="71">
        <v>6</v>
      </c>
      <c r="K13" s="35"/>
      <c r="L13" s="53"/>
      <c r="M13" s="41"/>
      <c r="N13" s="58"/>
    </row>
    <row r="14" spans="2:26" ht="18" x14ac:dyDescent="0.25">
      <c r="B14" s="3017"/>
      <c r="C14" s="11">
        <v>5</v>
      </c>
      <c r="D14" s="12">
        <v>1.25</v>
      </c>
      <c r="E14" s="12">
        <v>2.5</v>
      </c>
      <c r="F14" s="12">
        <v>3.75</v>
      </c>
      <c r="G14" s="23">
        <v>5</v>
      </c>
      <c r="I14" s="3026"/>
      <c r="J14" s="71">
        <v>5</v>
      </c>
      <c r="K14" s="46"/>
      <c r="L14" s="53"/>
      <c r="M14" s="53"/>
      <c r="N14" s="58"/>
    </row>
    <row r="15" spans="2:26" ht="18" x14ac:dyDescent="0.25">
      <c r="B15" s="3017"/>
      <c r="C15" s="11">
        <v>4</v>
      </c>
      <c r="D15" s="12">
        <v>1</v>
      </c>
      <c r="E15" s="12">
        <v>2</v>
      </c>
      <c r="F15" s="12">
        <v>3</v>
      </c>
      <c r="G15" s="23">
        <v>4</v>
      </c>
      <c r="I15" s="3026"/>
      <c r="J15" s="71">
        <v>4</v>
      </c>
      <c r="K15" s="35"/>
      <c r="L15" s="42"/>
      <c r="M15" s="53"/>
      <c r="N15" s="58"/>
    </row>
    <row r="16" spans="2:26" ht="21.6" customHeight="1" x14ac:dyDescent="0.35">
      <c r="B16" s="3017"/>
      <c r="C16" s="11">
        <v>3</v>
      </c>
      <c r="D16" s="12">
        <v>0.75</v>
      </c>
      <c r="E16" s="12">
        <v>1.5</v>
      </c>
      <c r="F16" s="12">
        <v>2.25</v>
      </c>
      <c r="G16" s="24">
        <v>3</v>
      </c>
      <c r="H16" s="9"/>
      <c r="I16" s="3026"/>
      <c r="J16" s="48">
        <v>3</v>
      </c>
      <c r="K16" s="35"/>
      <c r="L16" s="53"/>
      <c r="M16" s="53"/>
      <c r="N16" s="72"/>
      <c r="V16" s="6"/>
      <c r="W16" s="6"/>
      <c r="X16" s="6"/>
      <c r="Y16" s="6"/>
      <c r="Z16" s="6"/>
    </row>
    <row r="17" spans="2:26" ht="18" x14ac:dyDescent="0.35">
      <c r="B17" s="3017"/>
      <c r="C17" s="11">
        <v>2</v>
      </c>
      <c r="D17" s="12">
        <v>0.5</v>
      </c>
      <c r="E17" s="12">
        <v>1</v>
      </c>
      <c r="F17" s="12">
        <v>1.5</v>
      </c>
      <c r="G17" s="24">
        <v>2</v>
      </c>
      <c r="H17" s="9"/>
      <c r="I17" s="3026"/>
      <c r="J17" s="48">
        <v>2</v>
      </c>
      <c r="K17" s="35"/>
      <c r="L17" s="53"/>
      <c r="M17" s="53"/>
      <c r="N17" s="72"/>
      <c r="V17" s="6"/>
      <c r="W17" s="6"/>
      <c r="X17" s="6"/>
      <c r="Y17" s="6"/>
      <c r="Z17" s="6"/>
    </row>
    <row r="18" spans="2:26" ht="18" x14ac:dyDescent="0.35">
      <c r="B18" s="3017"/>
      <c r="C18" s="11">
        <v>1</v>
      </c>
      <c r="D18" s="12">
        <v>0.25</v>
      </c>
      <c r="E18" s="12">
        <v>0.5</v>
      </c>
      <c r="F18" s="12">
        <v>0.75</v>
      </c>
      <c r="G18" s="24">
        <v>1</v>
      </c>
      <c r="H18" s="9"/>
      <c r="I18" s="3026"/>
      <c r="J18" s="48">
        <v>1</v>
      </c>
      <c r="K18" s="35"/>
      <c r="L18" s="53"/>
      <c r="M18" s="53"/>
      <c r="N18" s="72"/>
      <c r="V18" s="6"/>
      <c r="W18" s="6"/>
      <c r="X18" s="6"/>
      <c r="Y18" s="6"/>
      <c r="Z18" s="6"/>
    </row>
    <row r="19" spans="2:26" ht="18.600000000000001" thickBot="1" x14ac:dyDescent="0.4">
      <c r="B19" s="3018"/>
      <c r="C19" s="14">
        <v>0</v>
      </c>
      <c r="D19" s="15">
        <v>0</v>
      </c>
      <c r="E19" s="15">
        <v>0</v>
      </c>
      <c r="F19" s="15">
        <v>0</v>
      </c>
      <c r="G19" s="25">
        <v>0</v>
      </c>
      <c r="H19" s="9"/>
      <c r="I19" s="3027"/>
      <c r="J19" s="49">
        <v>0</v>
      </c>
      <c r="K19" s="59"/>
      <c r="L19" s="60"/>
      <c r="M19" s="60"/>
      <c r="N19" s="61"/>
      <c r="V19" s="6"/>
      <c r="W19" s="6"/>
      <c r="X19" s="6"/>
      <c r="Y19" s="6"/>
      <c r="Z19" s="6"/>
    </row>
    <row r="20" spans="2:26" ht="18.600000000000001" thickBot="1" x14ac:dyDescent="0.4">
      <c r="B20" s="26"/>
      <c r="D20" s="16">
        <v>0.25</v>
      </c>
      <c r="E20" s="17">
        <v>0.5</v>
      </c>
      <c r="F20" s="17">
        <v>0.75</v>
      </c>
      <c r="G20" s="18">
        <v>1</v>
      </c>
      <c r="H20" s="9"/>
      <c r="K20" s="50">
        <v>0.25</v>
      </c>
      <c r="L20" s="51">
        <v>0.5</v>
      </c>
      <c r="M20" s="51">
        <v>0.75</v>
      </c>
      <c r="N20" s="52">
        <v>1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2:26" ht="34.35" customHeight="1" thickBot="1" x14ac:dyDescent="0.3">
      <c r="B21" s="27"/>
      <c r="C21" s="10"/>
      <c r="D21" s="3013" t="s">
        <v>1519</v>
      </c>
      <c r="E21" s="3014"/>
      <c r="F21" s="3014"/>
      <c r="G21" s="3015"/>
      <c r="K21" s="3022" t="s">
        <v>1520</v>
      </c>
      <c r="L21" s="3023"/>
      <c r="M21" s="3023"/>
      <c r="N21" s="3024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2:26" x14ac:dyDescent="0.25"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6" spans="2:26" x14ac:dyDescent="0.25">
      <c r="B26" s="63"/>
    </row>
    <row r="27" spans="2:26" ht="18" x14ac:dyDescent="0.35">
      <c r="B27" s="65"/>
      <c r="C27" s="69" t="s">
        <v>1521</v>
      </c>
      <c r="D27" s="6" t="s">
        <v>1522</v>
      </c>
    </row>
    <row r="28" spans="2:26" ht="18" x14ac:dyDescent="0.35">
      <c r="B28" s="64"/>
      <c r="C28" s="69"/>
      <c r="D28" s="7"/>
    </row>
    <row r="29" spans="2:26" ht="18" x14ac:dyDescent="0.35">
      <c r="B29" s="66"/>
      <c r="C29" s="69" t="s">
        <v>1523</v>
      </c>
      <c r="D29" s="6" t="s">
        <v>1524</v>
      </c>
    </row>
    <row r="30" spans="2:26" ht="18" x14ac:dyDescent="0.35">
      <c r="B30" s="64"/>
      <c r="C30" s="69"/>
      <c r="D30" s="7"/>
    </row>
    <row r="31" spans="2:26" ht="18" x14ac:dyDescent="0.35">
      <c r="B31" s="67"/>
      <c r="C31" s="69" t="s">
        <v>1525</v>
      </c>
      <c r="D31" s="6" t="s">
        <v>1526</v>
      </c>
    </row>
    <row r="32" spans="2:26" ht="18" x14ac:dyDescent="0.35">
      <c r="B32" s="64"/>
      <c r="C32" s="69"/>
      <c r="D32" s="7"/>
    </row>
    <row r="33" spans="2:4" ht="18" x14ac:dyDescent="0.35">
      <c r="B33" s="68"/>
      <c r="C33" s="69" t="s">
        <v>1527</v>
      </c>
      <c r="D33" s="6" t="s">
        <v>1528</v>
      </c>
    </row>
    <row r="34" spans="2:4" x14ac:dyDescent="0.25">
      <c r="B34" s="63"/>
    </row>
  </sheetData>
  <mergeCells count="5">
    <mergeCell ref="D21:G21"/>
    <mergeCell ref="B3:B19"/>
    <mergeCell ref="C2:G2"/>
    <mergeCell ref="K21:N21"/>
    <mergeCell ref="I3:I19"/>
  </mergeCells>
  <pageMargins left="0.7" right="0.7" top="0.75" bottom="0.75" header="0.3" footer="0.3"/>
  <pageSetup scale="92" fitToHeight="2" orientation="portrait" r:id="rId1"/>
  <rowBreaks count="1" manualBreakCount="1">
    <brk id="7" min="8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2"/>
  <sheetViews>
    <sheetView topLeftCell="A94" zoomScale="80" zoomScaleNormal="80" workbookViewId="0">
      <selection activeCell="E112" sqref="E112"/>
    </sheetView>
  </sheetViews>
  <sheetFormatPr defaultColWidth="9" defaultRowHeight="16.8" x14ac:dyDescent="0.5"/>
  <cols>
    <col min="1" max="1" width="2.19921875" style="855" customWidth="1"/>
    <col min="2" max="2" width="35.19921875" style="855" customWidth="1"/>
    <col min="3" max="3" width="16.69921875" style="855" customWidth="1"/>
    <col min="4" max="4" width="18.09765625" style="855" customWidth="1"/>
    <col min="5" max="6" width="17" style="855" customWidth="1"/>
    <col min="7" max="7" width="20.19921875" style="855" customWidth="1"/>
    <col min="8" max="8" width="17" style="855" customWidth="1"/>
    <col min="9" max="9" width="0" style="855" hidden="1" customWidth="1"/>
    <col min="10" max="10" width="38.19921875" style="855" customWidth="1"/>
    <col min="11" max="16384" width="9" style="855"/>
  </cols>
  <sheetData>
    <row r="1" spans="2:9" s="856" customFormat="1" ht="26.4" x14ac:dyDescent="0.7">
      <c r="B1" s="1042" t="s">
        <v>179</v>
      </c>
      <c r="C1" s="1042"/>
      <c r="D1" s="1042"/>
      <c r="E1" s="1042"/>
      <c r="F1" s="1042"/>
      <c r="G1" s="1042"/>
      <c r="H1" s="1042"/>
      <c r="I1" s="1042"/>
    </row>
    <row r="2" spans="2:9" s="856" customFormat="1" ht="26.4" x14ac:dyDescent="0.7">
      <c r="B2" s="1043" t="s">
        <v>1540</v>
      </c>
      <c r="C2" s="1043"/>
      <c r="D2" s="1043"/>
      <c r="E2" s="1043"/>
      <c r="F2" s="1043"/>
      <c r="G2" s="1043"/>
      <c r="H2" s="1043"/>
      <c r="I2" s="937"/>
    </row>
    <row r="3" spans="2:9" ht="23.4" x14ac:dyDescent="0.5">
      <c r="B3" s="1034" t="s">
        <v>140</v>
      </c>
      <c r="C3" s="1034"/>
      <c r="D3" s="1034"/>
      <c r="E3" s="1034"/>
      <c r="F3" s="1034"/>
      <c r="G3" s="1034"/>
      <c r="H3" s="1034"/>
      <c r="I3" s="1034"/>
    </row>
    <row r="4" spans="2:9" ht="23.4" x14ac:dyDescent="0.5">
      <c r="B4" s="930"/>
      <c r="C4"/>
      <c r="D4"/>
      <c r="E4"/>
      <c r="F4"/>
      <c r="G4"/>
      <c r="H4"/>
      <c r="I4"/>
    </row>
    <row r="5" spans="2:9" ht="21" x14ac:dyDescent="0.5">
      <c r="B5" s="899" t="s">
        <v>141</v>
      </c>
      <c r="C5"/>
      <c r="D5"/>
      <c r="E5"/>
      <c r="F5"/>
      <c r="G5"/>
      <c r="H5"/>
      <c r="I5"/>
    </row>
    <row r="6" spans="2:9" ht="18" customHeight="1" x14ac:dyDescent="0.5">
      <c r="B6" s="1035" t="s">
        <v>142</v>
      </c>
      <c r="C6" s="1036" t="s">
        <v>96</v>
      </c>
      <c r="D6" s="1035" t="s">
        <v>143</v>
      </c>
      <c r="E6" s="1035"/>
      <c r="F6" s="1035"/>
      <c r="G6" s="1035"/>
      <c r="H6" s="1035"/>
      <c r="I6" s="1036" t="s">
        <v>144</v>
      </c>
    </row>
    <row r="7" spans="2:9" ht="18" x14ac:dyDescent="0.5">
      <c r="B7" s="1035"/>
      <c r="C7" s="1037"/>
      <c r="D7" s="931" t="s">
        <v>145</v>
      </c>
      <c r="E7" s="931" t="s">
        <v>146</v>
      </c>
      <c r="F7" s="931" t="s">
        <v>147</v>
      </c>
      <c r="G7" s="931" t="s">
        <v>148</v>
      </c>
      <c r="H7" s="931" t="s">
        <v>111</v>
      </c>
      <c r="I7" s="1038"/>
    </row>
    <row r="8" spans="2:9" ht="18" x14ac:dyDescent="0.5">
      <c r="B8" s="3038" t="s">
        <v>112</v>
      </c>
      <c r="C8" s="918" t="s">
        <v>1531</v>
      </c>
      <c r="D8" s="3039">
        <v>0</v>
      </c>
      <c r="E8" s="3039">
        <v>0</v>
      </c>
      <c r="F8" s="3039">
        <v>0</v>
      </c>
      <c r="G8" s="3039">
        <v>0</v>
      </c>
      <c r="H8" s="3039">
        <v>0</v>
      </c>
      <c r="I8" s="853"/>
    </row>
    <row r="9" spans="2:9" ht="18" x14ac:dyDescent="0.5">
      <c r="B9" s="3038" t="s">
        <v>1541</v>
      </c>
      <c r="C9" s="918" t="s">
        <v>1531</v>
      </c>
      <c r="D9" s="3039">
        <v>0</v>
      </c>
      <c r="E9" s="3039">
        <v>0</v>
      </c>
      <c r="F9" s="3039">
        <v>0</v>
      </c>
      <c r="G9" s="3039">
        <v>0</v>
      </c>
      <c r="H9" s="3039">
        <v>0</v>
      </c>
      <c r="I9" s="3040" t="s">
        <v>1542</v>
      </c>
    </row>
    <row r="10" spans="2:9" ht="18" x14ac:dyDescent="0.5">
      <c r="B10" s="358" t="s">
        <v>1543</v>
      </c>
      <c r="C10" s="3041" t="s">
        <v>1544</v>
      </c>
      <c r="D10" s="3039">
        <v>0</v>
      </c>
      <c r="E10" s="901">
        <v>500000</v>
      </c>
      <c r="F10" s="901">
        <v>1000000</v>
      </c>
      <c r="G10" s="901">
        <v>1000000</v>
      </c>
      <c r="H10" s="901">
        <f t="shared" ref="H10:H13" si="0">SUM(D10:G10)</f>
        <v>2500000</v>
      </c>
      <c r="I10" s="853"/>
    </row>
    <row r="11" spans="2:9" ht="18" x14ac:dyDescent="0.5">
      <c r="B11" s="358" t="s">
        <v>1545</v>
      </c>
      <c r="C11" s="3041" t="s">
        <v>64</v>
      </c>
      <c r="D11" s="3039">
        <v>0</v>
      </c>
      <c r="E11" s="3039">
        <v>0</v>
      </c>
      <c r="F11" s="901">
        <v>250000</v>
      </c>
      <c r="G11" s="901">
        <v>250000</v>
      </c>
      <c r="H11" s="901">
        <f t="shared" si="0"/>
        <v>500000</v>
      </c>
      <c r="I11" s="853"/>
    </row>
    <row r="12" spans="2:9" ht="18" x14ac:dyDescent="0.5">
      <c r="B12" s="358" t="s">
        <v>1546</v>
      </c>
      <c r="C12" s="3041" t="s">
        <v>64</v>
      </c>
      <c r="D12" s="3039">
        <v>0</v>
      </c>
      <c r="E12" s="3039">
        <v>0</v>
      </c>
      <c r="F12" s="3039">
        <v>0</v>
      </c>
      <c r="G12" s="3039">
        <v>0</v>
      </c>
      <c r="H12" s="901">
        <f t="shared" si="0"/>
        <v>0</v>
      </c>
      <c r="I12" s="853"/>
    </row>
    <row r="13" spans="2:9" ht="18" x14ac:dyDescent="0.5">
      <c r="B13" s="900"/>
      <c r="C13" s="900"/>
      <c r="D13" s="3039">
        <v>0</v>
      </c>
      <c r="E13" s="3039">
        <v>0</v>
      </c>
      <c r="F13" s="3039">
        <v>0</v>
      </c>
      <c r="G13" s="3039">
        <v>0</v>
      </c>
      <c r="H13" s="901">
        <f t="shared" si="0"/>
        <v>0</v>
      </c>
      <c r="I13" s="853"/>
    </row>
    <row r="14" spans="2:9" ht="18" x14ac:dyDescent="0.5">
      <c r="B14" s="931" t="s">
        <v>111</v>
      </c>
      <c r="C14" s="931"/>
      <c r="D14" s="902">
        <f>SUM(D8:D13)</f>
        <v>0</v>
      </c>
      <c r="E14" s="902">
        <f>SUM(E8:E13)</f>
        <v>500000</v>
      </c>
      <c r="F14" s="902">
        <f>SUM(F8:F13)</f>
        <v>1250000</v>
      </c>
      <c r="G14" s="902">
        <f>SUM(G8:G13)</f>
        <v>1250000</v>
      </c>
      <c r="H14" s="902">
        <f>SUM(H8:H13)</f>
        <v>3000000</v>
      </c>
      <c r="I14" s="853"/>
    </row>
    <row r="15" spans="2:9" x14ac:dyDescent="0.5">
      <c r="B15"/>
      <c r="C15"/>
      <c r="D15"/>
      <c r="E15"/>
      <c r="F15"/>
      <c r="G15"/>
      <c r="H15"/>
      <c r="I15"/>
    </row>
    <row r="16" spans="2:9" ht="21" x14ac:dyDescent="0.5">
      <c r="B16" s="899" t="s">
        <v>150</v>
      </c>
      <c r="C16"/>
      <c r="D16"/>
      <c r="E16"/>
      <c r="F16"/>
      <c r="G16"/>
      <c r="H16"/>
      <c r="I16"/>
    </row>
    <row r="17" spans="2:9" ht="21" x14ac:dyDescent="0.5">
      <c r="B17" s="899" t="s">
        <v>151</v>
      </c>
      <c r="C17"/>
      <c r="D17"/>
      <c r="E17"/>
      <c r="F17"/>
      <c r="G17"/>
      <c r="H17"/>
      <c r="I17"/>
    </row>
    <row r="18" spans="2:9" ht="19.8" x14ac:dyDescent="0.5">
      <c r="B18" s="903"/>
      <c r="C18" s="903"/>
      <c r="D18" s="904" t="s">
        <v>152</v>
      </c>
      <c r="E18"/>
      <c r="F18"/>
      <c r="G18"/>
      <c r="H18"/>
      <c r="I18"/>
    </row>
    <row r="19" spans="2:9" ht="21" x14ac:dyDescent="0.5">
      <c r="B19" s="1031" t="s">
        <v>153</v>
      </c>
      <c r="C19" s="1029" t="s">
        <v>154</v>
      </c>
      <c r="D19" s="1030"/>
      <c r="E19" s="1031" t="s">
        <v>155</v>
      </c>
      <c r="F19" s="1031"/>
      <c r="G19"/>
      <c r="H19"/>
      <c r="I19"/>
    </row>
    <row r="20" spans="2:9" ht="21" x14ac:dyDescent="0.5">
      <c r="B20" s="1031"/>
      <c r="C20" s="1029" t="s">
        <v>156</v>
      </c>
      <c r="D20" s="1030"/>
      <c r="E20" s="1031"/>
      <c r="F20" s="1031"/>
      <c r="G20"/>
      <c r="H20"/>
      <c r="I20"/>
    </row>
    <row r="21" spans="2:9" ht="21" x14ac:dyDescent="0.5">
      <c r="B21" s="905">
        <v>1</v>
      </c>
      <c r="C21" s="1024"/>
      <c r="D21" s="1025"/>
      <c r="E21" s="1023"/>
      <c r="F21" s="1023"/>
      <c r="G21"/>
      <c r="H21"/>
      <c r="I21"/>
    </row>
    <row r="22" spans="2:9" ht="21" x14ac:dyDescent="0.5">
      <c r="B22" s="905">
        <v>2</v>
      </c>
      <c r="C22" s="1024"/>
      <c r="D22" s="1025"/>
      <c r="E22" s="1023"/>
      <c r="F22" s="1023"/>
      <c r="G22"/>
      <c r="H22"/>
      <c r="I22"/>
    </row>
    <row r="23" spans="2:9" ht="21" x14ac:dyDescent="0.5">
      <c r="B23" s="905">
        <v>3</v>
      </c>
      <c r="C23" s="1024"/>
      <c r="D23" s="1025"/>
      <c r="E23" s="1023"/>
      <c r="F23" s="1023"/>
      <c r="G23"/>
      <c r="H23"/>
      <c r="I23"/>
    </row>
    <row r="24" spans="2:9" ht="21" x14ac:dyDescent="0.5">
      <c r="B24" s="905">
        <v>4</v>
      </c>
      <c r="C24" s="1024"/>
      <c r="D24" s="1025"/>
      <c r="E24" s="1023"/>
      <c r="F24" s="1023"/>
      <c r="G24"/>
      <c r="H24"/>
      <c r="I24"/>
    </row>
    <row r="25" spans="2:9" ht="21" x14ac:dyDescent="0.5">
      <c r="B25" s="905">
        <v>5</v>
      </c>
      <c r="C25" s="1024"/>
      <c r="D25" s="1025"/>
      <c r="E25" s="1023"/>
      <c r="F25" s="1023"/>
      <c r="G25"/>
      <c r="H25"/>
      <c r="I25"/>
    </row>
    <row r="26" spans="2:9" ht="21" x14ac:dyDescent="0.5">
      <c r="B26" s="905">
        <v>6</v>
      </c>
      <c r="C26" s="1024"/>
      <c r="D26" s="1025"/>
      <c r="E26" s="1023"/>
      <c r="F26" s="1023"/>
      <c r="G26"/>
      <c r="H26"/>
      <c r="I26"/>
    </row>
    <row r="27" spans="2:9" ht="21" x14ac:dyDescent="0.5">
      <c r="B27" s="932" t="s">
        <v>111</v>
      </c>
      <c r="C27" s="1029"/>
      <c r="D27" s="1030"/>
      <c r="E27" s="1031"/>
      <c r="F27" s="1031"/>
      <c r="G27"/>
      <c r="H27"/>
      <c r="I27"/>
    </row>
    <row r="28" spans="2:9" ht="18" x14ac:dyDescent="0.5">
      <c r="B28" s="906"/>
      <c r="C28" s="907"/>
      <c r="D28" s="907"/>
      <c r="E28"/>
      <c r="F28"/>
      <c r="G28"/>
      <c r="H28"/>
      <c r="I28"/>
    </row>
    <row r="29" spans="2:9" ht="21" x14ac:dyDescent="0.5">
      <c r="B29" s="899" t="s">
        <v>157</v>
      </c>
      <c r="C29"/>
      <c r="D29"/>
      <c r="E29"/>
      <c r="F29"/>
      <c r="G29"/>
      <c r="H29"/>
      <c r="I29"/>
    </row>
    <row r="30" spans="2:9" ht="21" customHeight="1" x14ac:dyDescent="0.5">
      <c r="B30" s="933" t="s">
        <v>153</v>
      </c>
      <c r="C30" s="933" t="s">
        <v>158</v>
      </c>
      <c r="D30" s="933" t="s">
        <v>159</v>
      </c>
      <c r="E30" s="1026" t="s">
        <v>160</v>
      </c>
      <c r="F30" s="1026"/>
      <c r="G30"/>
      <c r="H30"/>
      <c r="I30"/>
    </row>
    <row r="31" spans="2:9" ht="21" x14ac:dyDescent="0.5">
      <c r="B31" s="934" t="s">
        <v>161</v>
      </c>
      <c r="C31" s="920" t="s">
        <v>162</v>
      </c>
      <c r="D31" s="920"/>
      <c r="E31" s="1027"/>
      <c r="F31" s="1027"/>
      <c r="G31"/>
      <c r="H31"/>
      <c r="I31"/>
    </row>
    <row r="32" spans="2:9" ht="21" x14ac:dyDescent="0.5">
      <c r="B32" s="934" t="s">
        <v>163</v>
      </c>
      <c r="C32" s="920" t="s">
        <v>162</v>
      </c>
      <c r="D32" s="3042"/>
      <c r="E32" s="1027"/>
      <c r="F32" s="1027"/>
      <c r="G32"/>
      <c r="H32"/>
      <c r="I32"/>
    </row>
    <row r="33" spans="2:9" ht="21" x14ac:dyDescent="0.5">
      <c r="B33" s="3033" t="s">
        <v>164</v>
      </c>
      <c r="C33" s="3043" t="s">
        <v>162</v>
      </c>
      <c r="D33" s="3044"/>
      <c r="E33" s="1027"/>
      <c r="F33" s="1027"/>
      <c r="G33"/>
      <c r="H33"/>
      <c r="I33"/>
    </row>
    <row r="34" spans="2:9" ht="21" x14ac:dyDescent="0.5">
      <c r="B34" s="3035" t="s">
        <v>165</v>
      </c>
      <c r="C34" s="3045"/>
      <c r="D34" s="3044"/>
      <c r="E34" s="1027"/>
      <c r="F34" s="1027"/>
      <c r="G34"/>
      <c r="H34"/>
      <c r="I34"/>
    </row>
    <row r="35" spans="2:9" ht="21" x14ac:dyDescent="0.5">
      <c r="B35" s="934" t="s">
        <v>166</v>
      </c>
      <c r="C35" s="920" t="s">
        <v>162</v>
      </c>
      <c r="D35" s="854"/>
      <c r="E35" s="1027"/>
      <c r="F35" s="1027"/>
      <c r="G35"/>
      <c r="H35"/>
      <c r="I35"/>
    </row>
    <row r="36" spans="2:9" ht="21" x14ac:dyDescent="0.5">
      <c r="B36" s="934" t="s">
        <v>167</v>
      </c>
      <c r="C36" s="920" t="s">
        <v>162</v>
      </c>
      <c r="D36" s="854"/>
      <c r="E36" s="1027"/>
      <c r="F36" s="1027"/>
      <c r="G36"/>
      <c r="H36"/>
      <c r="I36"/>
    </row>
    <row r="37" spans="2:9" ht="21" x14ac:dyDescent="0.5">
      <c r="B37" s="934" t="s">
        <v>168</v>
      </c>
      <c r="C37" s="920" t="s">
        <v>162</v>
      </c>
      <c r="D37" s="920"/>
      <c r="E37" s="1027"/>
      <c r="F37" s="1027"/>
      <c r="G37"/>
      <c r="H37"/>
      <c r="I37"/>
    </row>
    <row r="38" spans="2:9" ht="42" x14ac:dyDescent="0.5">
      <c r="B38" s="934" t="s">
        <v>169</v>
      </c>
      <c r="C38" s="920" t="s">
        <v>162</v>
      </c>
      <c r="D38" s="854"/>
      <c r="E38" s="1027"/>
      <c r="F38" s="1027"/>
      <c r="G38"/>
      <c r="H38"/>
      <c r="I38"/>
    </row>
    <row r="39" spans="2:9" ht="21" x14ac:dyDescent="0.5">
      <c r="B39" s="934" t="s">
        <v>170</v>
      </c>
      <c r="C39" s="920"/>
      <c r="D39" s="920"/>
      <c r="E39" s="1027"/>
      <c r="F39" s="1027"/>
      <c r="G39"/>
      <c r="H39"/>
      <c r="I39"/>
    </row>
    <row r="40" spans="2:9" ht="21" x14ac:dyDescent="0.5">
      <c r="B40" s="934" t="s">
        <v>171</v>
      </c>
      <c r="C40" s="920" t="s">
        <v>162</v>
      </c>
      <c r="D40" s="920"/>
      <c r="E40" s="1027"/>
      <c r="F40" s="1027"/>
      <c r="G40"/>
      <c r="H40"/>
      <c r="I40"/>
    </row>
    <row r="41" spans="2:9" ht="21" x14ac:dyDescent="0.5">
      <c r="B41" s="934" t="s">
        <v>172</v>
      </c>
      <c r="C41" s="920" t="s">
        <v>162</v>
      </c>
      <c r="D41" s="854"/>
      <c r="E41" s="1027"/>
      <c r="F41" s="1027"/>
      <c r="G41"/>
      <c r="H41"/>
      <c r="I41"/>
    </row>
    <row r="42" spans="2:9" ht="21" x14ac:dyDescent="0.5">
      <c r="B42" s="934" t="s">
        <v>173</v>
      </c>
      <c r="C42" s="854"/>
      <c r="D42" s="854"/>
      <c r="E42" s="1027"/>
      <c r="F42" s="1027"/>
      <c r="G42"/>
      <c r="H42"/>
      <c r="I42"/>
    </row>
    <row r="43" spans="2:9" x14ac:dyDescent="0.5">
      <c r="B43"/>
      <c r="C43"/>
      <c r="D43"/>
      <c r="E43"/>
      <c r="F43"/>
      <c r="G43"/>
      <c r="H43"/>
      <c r="I43"/>
    </row>
    <row r="44" spans="2:9" ht="22.2" x14ac:dyDescent="0.5">
      <c r="B44" s="929" t="s">
        <v>174</v>
      </c>
      <c r="C44" s="929" t="s">
        <v>175</v>
      </c>
      <c r="D44" s="1032" t="s">
        <v>176</v>
      </c>
      <c r="E44" s="1032"/>
      <c r="F44" s="929" t="s">
        <v>177</v>
      </c>
      <c r="G44" s="1033" t="s">
        <v>178</v>
      </c>
      <c r="H44" s="1033"/>
      <c r="I44"/>
    </row>
    <row r="45" spans="2:9" x14ac:dyDescent="0.5">
      <c r="B45"/>
      <c r="C45"/>
      <c r="D45"/>
      <c r="E45"/>
      <c r="F45"/>
      <c r="G45"/>
      <c r="H45"/>
      <c r="I45"/>
    </row>
    <row r="46" spans="2:9" s="857" customFormat="1" ht="21.6" thickBot="1" x14ac:dyDescent="0.3">
      <c r="B46" s="859" t="s">
        <v>181</v>
      </c>
      <c r="C46" s="859"/>
      <c r="D46" s="909"/>
      <c r="E46" s="909"/>
      <c r="F46" s="909"/>
      <c r="G46" s="909"/>
      <c r="H46" s="909"/>
      <c r="I46" s="909"/>
    </row>
    <row r="47" spans="2:9" s="857" customFormat="1" ht="18" x14ac:dyDescent="0.25">
      <c r="B47" s="1050"/>
      <c r="C47" s="1051"/>
      <c r="D47" s="1044" t="s">
        <v>182</v>
      </c>
      <c r="E47" s="1044"/>
      <c r="F47" s="1044"/>
      <c r="G47" s="1044"/>
      <c r="H47" s="1044"/>
      <c r="I47" s="1045" t="s">
        <v>111</v>
      </c>
    </row>
    <row r="48" spans="2:9" s="857" customFormat="1" ht="18" customHeight="1" x14ac:dyDescent="0.25">
      <c r="B48" s="1052"/>
      <c r="C48" s="1053"/>
      <c r="D48" s="1048" t="s">
        <v>183</v>
      </c>
      <c r="E48" s="1048"/>
      <c r="F48" s="1049" t="s">
        <v>184</v>
      </c>
      <c r="G48" s="1048" t="s">
        <v>185</v>
      </c>
      <c r="H48" s="1048" t="s">
        <v>111</v>
      </c>
      <c r="I48" s="1046"/>
    </row>
    <row r="49" spans="2:10" s="857" customFormat="1" ht="31.8" thickBot="1" x14ac:dyDescent="0.3">
      <c r="B49" s="1054"/>
      <c r="C49" s="1055"/>
      <c r="D49" s="936" t="s">
        <v>186</v>
      </c>
      <c r="E49" s="935" t="s">
        <v>187</v>
      </c>
      <c r="F49" s="1049"/>
      <c r="G49" s="1048"/>
      <c r="H49" s="1048"/>
      <c r="I49" s="1047"/>
    </row>
    <row r="50" spans="2:10" s="857" customFormat="1" ht="21" x14ac:dyDescent="0.25">
      <c r="B50" s="1039" t="s">
        <v>188</v>
      </c>
      <c r="C50" s="1040"/>
      <c r="D50" s="1040"/>
      <c r="E50" s="1040"/>
      <c r="F50" s="1040"/>
      <c r="G50" s="1040"/>
      <c r="H50" s="1041"/>
      <c r="I50" s="861"/>
    </row>
    <row r="51" spans="2:10" s="857" customFormat="1" ht="23.4" x14ac:dyDescent="0.25">
      <c r="B51" s="1056" t="s">
        <v>189</v>
      </c>
      <c r="C51" s="888" t="s">
        <v>190</v>
      </c>
      <c r="D51" s="3037">
        <v>1</v>
      </c>
      <c r="E51" s="3037">
        <v>6</v>
      </c>
      <c r="F51" s="862"/>
      <c r="G51" s="862"/>
      <c r="H51" s="863"/>
      <c r="I51" s="864" t="e">
        <f>+#REF!+H51</f>
        <v>#REF!</v>
      </c>
    </row>
    <row r="52" spans="2:10" s="857" customFormat="1" ht="23.4" x14ac:dyDescent="0.25">
      <c r="B52" s="1057"/>
      <c r="C52" s="888" t="s">
        <v>191</v>
      </c>
      <c r="D52" s="3037"/>
      <c r="E52" s="3037"/>
      <c r="F52" s="862"/>
      <c r="G52" s="862"/>
      <c r="H52" s="863"/>
      <c r="I52" s="864"/>
    </row>
    <row r="53" spans="2:10" s="857" customFormat="1" ht="23.4" x14ac:dyDescent="0.25">
      <c r="B53" s="1058" t="s">
        <v>192</v>
      </c>
      <c r="C53" s="888" t="s">
        <v>190</v>
      </c>
      <c r="D53" s="3037">
        <v>1</v>
      </c>
      <c r="E53" s="3037">
        <v>6</v>
      </c>
      <c r="F53" s="862"/>
      <c r="G53" s="862"/>
      <c r="H53" s="863"/>
      <c r="I53" s="864" t="e">
        <f>+#REF!+H53</f>
        <v>#REF!</v>
      </c>
    </row>
    <row r="54" spans="2:10" s="857" customFormat="1" ht="23.4" x14ac:dyDescent="0.25">
      <c r="B54" s="1057"/>
      <c r="C54" s="888" t="s">
        <v>191</v>
      </c>
      <c r="D54" s="3037"/>
      <c r="E54" s="3037"/>
      <c r="F54" s="862"/>
      <c r="G54" s="862"/>
      <c r="H54" s="863"/>
      <c r="I54" s="865"/>
    </row>
    <row r="55" spans="2:10" s="857" customFormat="1" ht="23.4" x14ac:dyDescent="0.25">
      <c r="B55" s="1058" t="s">
        <v>193</v>
      </c>
      <c r="C55" s="888" t="s">
        <v>190</v>
      </c>
      <c r="D55" s="3037">
        <v>1</v>
      </c>
      <c r="E55" s="3037">
        <v>6</v>
      </c>
      <c r="F55" s="862"/>
      <c r="G55" s="862"/>
      <c r="H55" s="863"/>
      <c r="I55" s="865"/>
    </row>
    <row r="56" spans="2:10" s="857" customFormat="1" ht="23.4" x14ac:dyDescent="0.25">
      <c r="B56" s="1057"/>
      <c r="C56" s="888" t="s">
        <v>191</v>
      </c>
      <c r="D56" s="862"/>
      <c r="E56" s="862"/>
      <c r="F56" s="862"/>
      <c r="G56" s="862"/>
      <c r="H56" s="863"/>
      <c r="I56" s="865"/>
    </row>
    <row r="57" spans="2:10" s="857" customFormat="1" ht="23.4" x14ac:dyDescent="0.25">
      <c r="B57" s="1058" t="s">
        <v>194</v>
      </c>
      <c r="C57" s="888" t="s">
        <v>190</v>
      </c>
      <c r="D57" s="3037">
        <v>1</v>
      </c>
      <c r="E57" s="3037">
        <v>6</v>
      </c>
      <c r="F57" s="862"/>
      <c r="G57" s="862"/>
      <c r="H57" s="863"/>
      <c r="I57" s="865"/>
    </row>
    <row r="58" spans="2:10" s="857" customFormat="1" ht="24" thickBot="1" x14ac:dyDescent="0.3">
      <c r="B58" s="1057"/>
      <c r="C58" s="888" t="s">
        <v>191</v>
      </c>
      <c r="D58" s="862"/>
      <c r="E58" s="862"/>
      <c r="F58" s="862"/>
      <c r="G58" s="862"/>
      <c r="H58" s="863"/>
      <c r="I58" s="865"/>
    </row>
    <row r="59" spans="2:10" ht="42.6" thickBot="1" x14ac:dyDescent="0.55000000000000004">
      <c r="B59" s="866" t="s">
        <v>195</v>
      </c>
      <c r="C59" s="866"/>
      <c r="D59" s="867"/>
      <c r="E59" s="925" t="s">
        <v>196</v>
      </c>
      <c r="F59" s="867"/>
      <c r="G59" s="867"/>
      <c r="H59" s="868"/>
      <c r="I59" s="869"/>
    </row>
    <row r="60" spans="2:10" ht="21.6" thickBot="1" x14ac:dyDescent="0.55000000000000004">
      <c r="B60" s="889" t="s">
        <v>197</v>
      </c>
      <c r="C60" s="889"/>
      <c r="D60" s="867"/>
      <c r="E60" s="925" t="s">
        <v>1547</v>
      </c>
      <c r="F60" s="867"/>
      <c r="G60" s="867"/>
      <c r="H60" s="868"/>
      <c r="I60" s="870"/>
    </row>
    <row r="61" spans="2:10" ht="21.6" thickBot="1" x14ac:dyDescent="0.55000000000000004">
      <c r="B61" s="890" t="s">
        <v>199</v>
      </c>
      <c r="C61" s="911"/>
      <c r="D61" s="871"/>
      <c r="E61" s="872"/>
      <c r="F61" s="871"/>
      <c r="G61" s="871"/>
      <c r="H61" s="863"/>
      <c r="I61" s="873"/>
    </row>
    <row r="63" spans="2:10" ht="25.2" customHeight="1" x14ac:dyDescent="0.5">
      <c r="B63" s="1059" t="s">
        <v>200</v>
      </c>
      <c r="C63" s="1060"/>
      <c r="D63" s="1048" t="s">
        <v>183</v>
      </c>
      <c r="E63" s="1048"/>
      <c r="F63" s="1049" t="s">
        <v>184</v>
      </c>
      <c r="G63" s="1048" t="s">
        <v>185</v>
      </c>
      <c r="H63" s="1048" t="s">
        <v>111</v>
      </c>
      <c r="J63" s="896"/>
    </row>
    <row r="64" spans="2:10" ht="31.2" x14ac:dyDescent="0.5">
      <c r="B64" s="1060"/>
      <c r="C64" s="1060"/>
      <c r="D64" s="936" t="s">
        <v>186</v>
      </c>
      <c r="E64" s="935" t="s">
        <v>187</v>
      </c>
      <c r="F64" s="1049"/>
      <c r="G64" s="1048"/>
      <c r="H64" s="1048"/>
      <c r="I64" s="874"/>
    </row>
    <row r="65" spans="2:9" ht="21" customHeight="1" x14ac:dyDescent="0.5">
      <c r="B65" s="1060"/>
      <c r="C65" s="1060"/>
      <c r="D65" s="898" t="s">
        <v>126</v>
      </c>
      <c r="E65" s="898" t="s">
        <v>126</v>
      </c>
      <c r="F65" s="898" t="s">
        <v>126</v>
      </c>
      <c r="G65" s="898" t="s">
        <v>126</v>
      </c>
      <c r="H65" s="898" t="s">
        <v>126</v>
      </c>
      <c r="I65" s="874"/>
    </row>
    <row r="67" spans="2:9" s="891" customFormat="1" ht="21" x14ac:dyDescent="0.4"/>
    <row r="68" spans="2:9" s="891" customFormat="1" ht="21" x14ac:dyDescent="0.4">
      <c r="B68" s="895" t="s">
        <v>201</v>
      </c>
    </row>
    <row r="69" spans="2:9" s="891" customFormat="1" ht="21" x14ac:dyDescent="0.4">
      <c r="B69" s="1061" t="s">
        <v>202</v>
      </c>
      <c r="C69" s="1063" t="s">
        <v>203</v>
      </c>
      <c r="D69" s="1064"/>
      <c r="E69" s="1064"/>
      <c r="F69" s="1065"/>
      <c r="G69" s="1066" t="s">
        <v>204</v>
      </c>
    </row>
    <row r="70" spans="2:9" s="891" customFormat="1" ht="55.95" customHeight="1" x14ac:dyDescent="0.4">
      <c r="B70" s="1062"/>
      <c r="C70" s="897" t="s">
        <v>205</v>
      </c>
      <c r="D70" s="897" t="s">
        <v>206</v>
      </c>
      <c r="E70" s="897" t="s">
        <v>207</v>
      </c>
      <c r="F70" s="897" t="s">
        <v>208</v>
      </c>
      <c r="G70" s="1067"/>
    </row>
    <row r="71" spans="2:9" s="891" customFormat="1" ht="21" x14ac:dyDescent="0.4">
      <c r="B71" s="893" t="s">
        <v>209</v>
      </c>
      <c r="C71" s="894" t="s">
        <v>210</v>
      </c>
      <c r="D71" s="894" t="s">
        <v>210</v>
      </c>
      <c r="E71" s="894" t="s">
        <v>210</v>
      </c>
      <c r="F71" s="894" t="s">
        <v>210</v>
      </c>
      <c r="G71" s="923" t="s">
        <v>162</v>
      </c>
    </row>
    <row r="72" spans="2:9" s="891" customFormat="1" ht="21" x14ac:dyDescent="0.4">
      <c r="B72" s="893" t="s">
        <v>211</v>
      </c>
      <c r="C72" s="894" t="s">
        <v>210</v>
      </c>
      <c r="D72" s="894" t="s">
        <v>210</v>
      </c>
      <c r="E72" s="894" t="s">
        <v>210</v>
      </c>
      <c r="F72" s="894" t="s">
        <v>210</v>
      </c>
      <c r="G72" s="923" t="s">
        <v>162</v>
      </c>
    </row>
    <row r="73" spans="2:9" s="891" customFormat="1" ht="21" x14ac:dyDescent="0.4">
      <c r="B73" s="893" t="s">
        <v>212</v>
      </c>
      <c r="C73" s="894" t="s">
        <v>210</v>
      </c>
      <c r="D73" s="894" t="s">
        <v>210</v>
      </c>
      <c r="E73" s="894" t="s">
        <v>210</v>
      </c>
      <c r="F73" s="894" t="s">
        <v>210</v>
      </c>
      <c r="G73" s="923" t="s">
        <v>162</v>
      </c>
    </row>
    <row r="74" spans="2:9" s="891" customFormat="1" ht="21" x14ac:dyDescent="0.4">
      <c r="B74" s="892"/>
      <c r="C74" s="892"/>
      <c r="D74" s="892"/>
      <c r="E74" s="892"/>
      <c r="F74" s="892"/>
      <c r="G74" s="892"/>
    </row>
    <row r="75" spans="2:9" s="891" customFormat="1" ht="21" x14ac:dyDescent="0.4">
      <c r="B75" s="892"/>
      <c r="C75" s="892"/>
      <c r="D75" s="892"/>
      <c r="E75" s="892"/>
      <c r="F75" s="892"/>
      <c r="G75" s="892"/>
    </row>
    <row r="76" spans="2:9" s="891" customFormat="1" ht="21" x14ac:dyDescent="0.4">
      <c r="B76" s="892"/>
      <c r="C76" s="892"/>
      <c r="D76" s="892"/>
      <c r="E76" s="892"/>
      <c r="F76" s="892"/>
      <c r="G76" s="892"/>
    </row>
    <row r="77" spans="2:9" s="891" customFormat="1" ht="21" x14ac:dyDescent="0.4"/>
    <row r="78" spans="2:9" s="875" customFormat="1" ht="21" x14ac:dyDescent="0.6"/>
    <row r="79" spans="2:9" s="875" customFormat="1" ht="21" x14ac:dyDescent="0.6">
      <c r="B79" s="1068" t="s">
        <v>213</v>
      </c>
      <c r="C79" s="1069"/>
      <c r="D79" s="1069"/>
    </row>
    <row r="80" spans="2:9" s="876" customFormat="1" ht="72" x14ac:dyDescent="0.35">
      <c r="B80" s="877" t="s">
        <v>214</v>
      </c>
      <c r="C80" s="878" t="s">
        <v>215</v>
      </c>
      <c r="D80" s="879" t="s">
        <v>216</v>
      </c>
    </row>
    <row r="81" spans="2:4" s="876" customFormat="1" ht="21" x14ac:dyDescent="0.25">
      <c r="B81" s="880"/>
      <c r="C81" s="912"/>
      <c r="D81" s="924"/>
    </row>
    <row r="82" spans="2:4" s="876" customFormat="1" ht="21" x14ac:dyDescent="0.25">
      <c r="B82" s="881"/>
      <c r="C82" s="881"/>
      <c r="D82" s="912"/>
    </row>
    <row r="83" spans="2:4" s="876" customFormat="1" ht="21" x14ac:dyDescent="0.25">
      <c r="B83" s="881"/>
      <c r="C83" s="881"/>
      <c r="D83" s="912"/>
    </row>
    <row r="84" spans="2:4" s="876" customFormat="1" ht="21" x14ac:dyDescent="0.25">
      <c r="B84" s="881"/>
      <c r="C84" s="881"/>
      <c r="D84" s="912"/>
    </row>
    <row r="85" spans="2:4" s="875" customFormat="1" ht="21" x14ac:dyDescent="0.6">
      <c r="B85" s="881"/>
      <c r="C85" s="881"/>
      <c r="D85" s="912"/>
    </row>
    <row r="86" spans="2:4" s="875" customFormat="1" ht="21" x14ac:dyDescent="0.6">
      <c r="B86" s="882"/>
      <c r="C86" s="882"/>
      <c r="D86" s="883"/>
    </row>
    <row r="87" spans="2:4" s="875" customFormat="1" ht="21" x14ac:dyDescent="0.6">
      <c r="B87" s="882" t="s">
        <v>218</v>
      </c>
      <c r="C87" s="883"/>
      <c r="D87" s="883"/>
    </row>
    <row r="88" spans="2:4" s="875" customFormat="1" ht="21" x14ac:dyDescent="0.6">
      <c r="B88" s="882"/>
      <c r="C88" s="882" t="s">
        <v>219</v>
      </c>
      <c r="D88" s="883"/>
    </row>
    <row r="89" spans="2:4" s="876" customFormat="1" ht="54" x14ac:dyDescent="0.35">
      <c r="B89" s="877" t="s">
        <v>214</v>
      </c>
      <c r="C89" s="878" t="s">
        <v>220</v>
      </c>
      <c r="D89" s="879" t="s">
        <v>221</v>
      </c>
    </row>
    <row r="90" spans="2:4" s="876" customFormat="1" ht="21" x14ac:dyDescent="0.25">
      <c r="B90" s="880"/>
      <c r="C90" s="913"/>
      <c r="D90" s="912"/>
    </row>
    <row r="91" spans="2:4" s="876" customFormat="1" ht="21" x14ac:dyDescent="0.25">
      <c r="B91" s="880"/>
      <c r="C91" s="912"/>
      <c r="D91" s="912"/>
    </row>
    <row r="92" spans="2:4" s="876" customFormat="1" ht="21" x14ac:dyDescent="0.25">
      <c r="B92" s="880"/>
      <c r="C92" s="912"/>
      <c r="D92" s="912"/>
    </row>
    <row r="93" spans="2:4" s="876" customFormat="1" ht="21" x14ac:dyDescent="0.25">
      <c r="B93" s="880"/>
      <c r="C93" s="881"/>
      <c r="D93" s="881"/>
    </row>
    <row r="94" spans="2:4" s="875" customFormat="1" ht="21" x14ac:dyDescent="0.6">
      <c r="B94" s="880"/>
      <c r="C94" s="881"/>
      <c r="D94" s="881"/>
    </row>
    <row r="95" spans="2:4" s="875" customFormat="1" ht="21" x14ac:dyDescent="0.6">
      <c r="B95" s="914" t="s">
        <v>222</v>
      </c>
      <c r="C95" s="883"/>
      <c r="D95" s="883"/>
    </row>
    <row r="96" spans="2:4" s="875" customFormat="1" ht="21" x14ac:dyDescent="0.6">
      <c r="B96" s="884"/>
      <c r="C96" s="883"/>
      <c r="D96" s="883"/>
    </row>
    <row r="97" spans="2:4" s="875" customFormat="1" ht="21" x14ac:dyDescent="0.6">
      <c r="B97" s="882"/>
      <c r="C97" s="882" t="s">
        <v>223</v>
      </c>
      <c r="D97" s="883"/>
    </row>
    <row r="98" spans="2:4" s="875" customFormat="1" ht="57" x14ac:dyDescent="0.6">
      <c r="B98" s="877" t="s">
        <v>214</v>
      </c>
      <c r="C98" s="878" t="s">
        <v>220</v>
      </c>
      <c r="D98" s="879" t="s">
        <v>221</v>
      </c>
    </row>
    <row r="99" spans="2:4" s="875" customFormat="1" ht="21" x14ac:dyDescent="0.6">
      <c r="B99" s="928"/>
      <c r="C99" s="926"/>
      <c r="D99" s="915"/>
    </row>
    <row r="100" spans="2:4" s="875" customFormat="1" ht="21" x14ac:dyDescent="0.6">
      <c r="B100" s="928"/>
      <c r="C100" s="927"/>
      <c r="D100" s="916"/>
    </row>
    <row r="101" spans="2:4" s="875" customFormat="1" ht="21" x14ac:dyDescent="0.6">
      <c r="B101" s="915"/>
      <c r="C101" s="916"/>
      <c r="D101" s="916"/>
    </row>
    <row r="102" spans="2:4" s="875" customFormat="1" ht="21" x14ac:dyDescent="0.6">
      <c r="B102" s="915"/>
      <c r="C102" s="916"/>
      <c r="D102" s="916"/>
    </row>
    <row r="103" spans="2:4" s="875" customFormat="1" ht="21" x14ac:dyDescent="0.6">
      <c r="B103" s="915"/>
      <c r="C103" s="916"/>
      <c r="D103" s="916"/>
    </row>
    <row r="104" spans="2:4" s="875" customFormat="1" ht="21" x14ac:dyDescent="0.6">
      <c r="B104" s="883"/>
      <c r="C104" s="883"/>
      <c r="D104" s="883"/>
    </row>
    <row r="105" spans="2:4" s="875" customFormat="1" ht="21" x14ac:dyDescent="0.6">
      <c r="B105" s="882"/>
      <c r="C105" s="882" t="s">
        <v>224</v>
      </c>
      <c r="D105" s="883"/>
    </row>
    <row r="106" spans="2:4" s="875" customFormat="1" ht="57" x14ac:dyDescent="0.6">
      <c r="B106" s="877" t="s">
        <v>214</v>
      </c>
      <c r="C106" s="878" t="s">
        <v>220</v>
      </c>
      <c r="D106" s="879" t="s">
        <v>221</v>
      </c>
    </row>
    <row r="107" spans="2:4" s="875" customFormat="1" ht="21" x14ac:dyDescent="0.6">
      <c r="B107" s="885"/>
      <c r="C107" s="886"/>
      <c r="D107" s="886"/>
    </row>
    <row r="108" spans="2:4" s="875" customFormat="1" ht="21" x14ac:dyDescent="0.6">
      <c r="B108" s="887"/>
      <c r="C108" s="886"/>
      <c r="D108" s="886"/>
    </row>
    <row r="109" spans="2:4" s="875" customFormat="1" ht="21" x14ac:dyDescent="0.6">
      <c r="B109" s="887"/>
      <c r="C109" s="886"/>
      <c r="D109" s="886"/>
    </row>
    <row r="110" spans="2:4" s="875" customFormat="1" ht="21" x14ac:dyDescent="0.6">
      <c r="B110" s="887"/>
      <c r="C110" s="886"/>
      <c r="D110" s="886"/>
    </row>
    <row r="111" spans="2:4" s="875" customFormat="1" ht="21" x14ac:dyDescent="0.6">
      <c r="B111" s="887"/>
      <c r="C111" s="886"/>
      <c r="D111" s="886"/>
    </row>
    <row r="112" spans="2:4" ht="19.8" x14ac:dyDescent="0.5">
      <c r="B112" s="883"/>
      <c r="C112" s="883"/>
      <c r="D112" s="883"/>
    </row>
  </sheetData>
  <mergeCells count="52">
    <mergeCell ref="B69:B70"/>
    <mergeCell ref="C69:F69"/>
    <mergeCell ref="G69:G70"/>
    <mergeCell ref="B79:D79"/>
    <mergeCell ref="B50:H50"/>
    <mergeCell ref="B51:B52"/>
    <mergeCell ref="B53:B54"/>
    <mergeCell ref="B55:B56"/>
    <mergeCell ref="B57:B58"/>
    <mergeCell ref="B63:C65"/>
    <mergeCell ref="D63:E63"/>
    <mergeCell ref="F63:F64"/>
    <mergeCell ref="G63:G64"/>
    <mergeCell ref="H63:H64"/>
    <mergeCell ref="B47:C49"/>
    <mergeCell ref="D47:H47"/>
    <mergeCell ref="I47:I49"/>
    <mergeCell ref="D48:E48"/>
    <mergeCell ref="F48:F49"/>
    <mergeCell ref="G48:G49"/>
    <mergeCell ref="H48:H49"/>
    <mergeCell ref="E30:F30"/>
    <mergeCell ref="E31:F42"/>
    <mergeCell ref="C33:C34"/>
    <mergeCell ref="D33:D34"/>
    <mergeCell ref="D44:E44"/>
    <mergeCell ref="G44:H44"/>
    <mergeCell ref="C25:D25"/>
    <mergeCell ref="E25:F25"/>
    <mergeCell ref="C26:D26"/>
    <mergeCell ref="E26:F26"/>
    <mergeCell ref="C27:D27"/>
    <mergeCell ref="E27:F27"/>
    <mergeCell ref="C22:D22"/>
    <mergeCell ref="E22:F22"/>
    <mergeCell ref="C23:D23"/>
    <mergeCell ref="E23:F23"/>
    <mergeCell ref="C24:D24"/>
    <mergeCell ref="E24:F24"/>
    <mergeCell ref="B19:B20"/>
    <mergeCell ref="C19:D19"/>
    <mergeCell ref="E19:F20"/>
    <mergeCell ref="C20:D20"/>
    <mergeCell ref="C21:D21"/>
    <mergeCell ref="E21:F21"/>
    <mergeCell ref="B1:I1"/>
    <mergeCell ref="B2:H2"/>
    <mergeCell ref="B3:I3"/>
    <mergeCell ref="B6:B7"/>
    <mergeCell ref="C6:C7"/>
    <mergeCell ref="D6:H6"/>
    <mergeCell ref="I6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2"/>
  <sheetViews>
    <sheetView tabSelected="1" zoomScale="80" zoomScaleNormal="80" workbookViewId="0">
      <selection activeCell="G21" sqref="G21"/>
    </sheetView>
  </sheetViews>
  <sheetFormatPr defaultColWidth="9" defaultRowHeight="16.8" x14ac:dyDescent="0.5"/>
  <cols>
    <col min="1" max="1" width="2.19921875" style="855" customWidth="1"/>
    <col min="2" max="2" width="35.19921875" style="855" customWidth="1"/>
    <col min="3" max="3" width="16.69921875" style="855" customWidth="1"/>
    <col min="4" max="4" width="18.09765625" style="855" customWidth="1"/>
    <col min="5" max="6" width="17" style="855" customWidth="1"/>
    <col min="7" max="7" width="20.19921875" style="855" customWidth="1"/>
    <col min="8" max="8" width="17" style="855" customWidth="1"/>
    <col min="9" max="9" width="0" style="855" hidden="1" customWidth="1"/>
    <col min="10" max="10" width="38.19921875" style="855" customWidth="1"/>
    <col min="11" max="16384" width="9" style="855"/>
  </cols>
  <sheetData>
    <row r="1" spans="2:9" s="856" customFormat="1" ht="26.4" x14ac:dyDescent="0.7">
      <c r="B1" s="1042" t="s">
        <v>179</v>
      </c>
      <c r="C1" s="1042"/>
      <c r="D1" s="1042"/>
      <c r="E1" s="1042"/>
      <c r="F1" s="1042"/>
      <c r="G1" s="1042"/>
      <c r="H1" s="1042"/>
      <c r="I1" s="1042"/>
    </row>
    <row r="2" spans="2:9" s="856" customFormat="1" ht="26.4" x14ac:dyDescent="0.7">
      <c r="B2" s="1043" t="s">
        <v>1548</v>
      </c>
      <c r="C2" s="1043"/>
      <c r="D2" s="1043"/>
      <c r="E2" s="1043"/>
      <c r="F2" s="1043"/>
      <c r="G2" s="1043"/>
      <c r="H2" s="1043"/>
      <c r="I2" s="937"/>
    </row>
    <row r="3" spans="2:9" ht="23.4" x14ac:dyDescent="0.5">
      <c r="B3" s="1034" t="s">
        <v>140</v>
      </c>
      <c r="C3" s="1034"/>
      <c r="D3" s="1034"/>
      <c r="E3" s="1034"/>
      <c r="F3" s="1034"/>
      <c r="G3" s="1034"/>
      <c r="H3" s="1034"/>
      <c r="I3" s="1034"/>
    </row>
    <row r="4" spans="2:9" ht="23.4" x14ac:dyDescent="0.5">
      <c r="B4" s="930"/>
      <c r="C4"/>
      <c r="D4"/>
      <c r="E4"/>
      <c r="F4"/>
      <c r="G4"/>
      <c r="H4"/>
      <c r="I4"/>
    </row>
    <row r="5" spans="2:9" ht="21" x14ac:dyDescent="0.5">
      <c r="B5" s="899" t="s">
        <v>141</v>
      </c>
      <c r="C5"/>
      <c r="D5"/>
      <c r="E5"/>
      <c r="F5"/>
      <c r="G5"/>
      <c r="H5"/>
      <c r="I5"/>
    </row>
    <row r="6" spans="2:9" ht="18" customHeight="1" x14ac:dyDescent="0.5">
      <c r="B6" s="1035" t="s">
        <v>142</v>
      </c>
      <c r="C6" s="1036" t="s">
        <v>96</v>
      </c>
      <c r="D6" s="1035" t="s">
        <v>143</v>
      </c>
      <c r="E6" s="1035"/>
      <c r="F6" s="1035"/>
      <c r="G6" s="1035"/>
      <c r="H6" s="1035"/>
      <c r="I6" s="1036" t="s">
        <v>144</v>
      </c>
    </row>
    <row r="7" spans="2:9" ht="18" x14ac:dyDescent="0.5">
      <c r="B7" s="1035"/>
      <c r="C7" s="1037"/>
      <c r="D7" s="931" t="s">
        <v>145</v>
      </c>
      <c r="E7" s="931" t="s">
        <v>146</v>
      </c>
      <c r="F7" s="931" t="s">
        <v>147</v>
      </c>
      <c r="G7" s="931" t="s">
        <v>148</v>
      </c>
      <c r="H7" s="931" t="s">
        <v>111</v>
      </c>
      <c r="I7" s="1038"/>
    </row>
    <row r="8" spans="2:9" ht="18" x14ac:dyDescent="0.5">
      <c r="B8" s="3038" t="s">
        <v>1549</v>
      </c>
      <c r="C8" s="918" t="s">
        <v>1531</v>
      </c>
      <c r="D8" s="901">
        <v>0</v>
      </c>
      <c r="E8" s="901">
        <v>0</v>
      </c>
      <c r="F8" s="901">
        <v>0</v>
      </c>
      <c r="G8" s="901">
        <v>0</v>
      </c>
      <c r="H8" s="901">
        <v>0</v>
      </c>
      <c r="I8" s="853"/>
    </row>
    <row r="9" spans="2:9" ht="18" x14ac:dyDescent="0.5">
      <c r="B9" s="358" t="s">
        <v>1550</v>
      </c>
      <c r="C9" s="918" t="s">
        <v>1531</v>
      </c>
      <c r="D9" s="901">
        <v>0</v>
      </c>
      <c r="E9" s="901">
        <v>0</v>
      </c>
      <c r="F9" s="901">
        <v>0</v>
      </c>
      <c r="G9" s="901">
        <v>0</v>
      </c>
      <c r="H9" s="901">
        <v>0</v>
      </c>
      <c r="I9" s="853"/>
    </row>
    <row r="10" spans="2:9" ht="18" x14ac:dyDescent="0.5">
      <c r="B10" s="358" t="s">
        <v>1551</v>
      </c>
      <c r="C10" s="3041" t="s">
        <v>64</v>
      </c>
      <c r="D10" s="901">
        <v>0</v>
      </c>
      <c r="E10" s="901">
        <v>2500000</v>
      </c>
      <c r="F10" s="901">
        <v>5000000</v>
      </c>
      <c r="G10" s="901">
        <v>0</v>
      </c>
      <c r="H10" s="901">
        <f t="shared" ref="H10:H12" si="0">SUM(D10:G10)</f>
        <v>7500000</v>
      </c>
      <c r="I10" s="853"/>
    </row>
    <row r="11" spans="2:9" ht="18" x14ac:dyDescent="0.5">
      <c r="B11" s="358" t="s">
        <v>1552</v>
      </c>
      <c r="C11" s="3041" t="s">
        <v>64</v>
      </c>
      <c r="D11" s="901">
        <v>0</v>
      </c>
      <c r="E11" s="901">
        <v>0</v>
      </c>
      <c r="F11" s="901">
        <v>0</v>
      </c>
      <c r="G11" s="901">
        <v>2500000</v>
      </c>
      <c r="H11" s="901">
        <f>SUM(D11:G11)</f>
        <v>2500000</v>
      </c>
      <c r="I11" s="853"/>
    </row>
    <row r="12" spans="2:9" ht="18" x14ac:dyDescent="0.5">
      <c r="B12" s="358" t="s">
        <v>1553</v>
      </c>
      <c r="C12" s="3041" t="s">
        <v>64</v>
      </c>
      <c r="D12" s="901">
        <v>0</v>
      </c>
      <c r="E12" s="901">
        <v>0</v>
      </c>
      <c r="F12" s="901">
        <v>0</v>
      </c>
      <c r="G12" s="901">
        <v>0</v>
      </c>
      <c r="H12" s="901">
        <f t="shared" si="0"/>
        <v>0</v>
      </c>
      <c r="I12" s="853"/>
    </row>
    <row r="13" spans="2:9" ht="18" x14ac:dyDescent="0.5">
      <c r="B13" s="900"/>
      <c r="C13" s="900"/>
      <c r="D13" s="901"/>
      <c r="E13" s="901"/>
      <c r="F13" s="901"/>
      <c r="G13" s="901"/>
      <c r="H13" s="901"/>
      <c r="I13" s="853"/>
    </row>
    <row r="14" spans="2:9" ht="18" x14ac:dyDescent="0.5">
      <c r="B14" s="931" t="s">
        <v>111</v>
      </c>
      <c r="C14" s="931"/>
      <c r="D14" s="902">
        <f>SUM(D8:D13)</f>
        <v>0</v>
      </c>
      <c r="E14" s="902">
        <f>SUM(E8:E13)</f>
        <v>2500000</v>
      </c>
      <c r="F14" s="902">
        <f>SUM(F8:F13)</f>
        <v>5000000</v>
      </c>
      <c r="G14" s="902">
        <f>SUM(G8:G13)</f>
        <v>2500000</v>
      </c>
      <c r="H14" s="902">
        <f>SUM(H8:H13)</f>
        <v>10000000</v>
      </c>
      <c r="I14" s="853"/>
    </row>
    <row r="15" spans="2:9" x14ac:dyDescent="0.5">
      <c r="B15"/>
      <c r="C15"/>
      <c r="D15"/>
      <c r="E15"/>
      <c r="F15"/>
      <c r="G15"/>
      <c r="H15"/>
      <c r="I15"/>
    </row>
    <row r="16" spans="2:9" ht="21" x14ac:dyDescent="0.5">
      <c r="B16" s="899" t="s">
        <v>150</v>
      </c>
      <c r="C16"/>
      <c r="D16"/>
      <c r="E16"/>
      <c r="F16"/>
      <c r="G16"/>
      <c r="H16"/>
      <c r="I16"/>
    </row>
    <row r="17" spans="2:9" ht="21" x14ac:dyDescent="0.5">
      <c r="B17" s="899" t="s">
        <v>151</v>
      </c>
      <c r="C17"/>
      <c r="D17"/>
      <c r="E17"/>
      <c r="F17"/>
      <c r="G17"/>
      <c r="H17"/>
      <c r="I17"/>
    </row>
    <row r="18" spans="2:9" ht="19.8" x14ac:dyDescent="0.5">
      <c r="B18" s="903"/>
      <c r="C18" s="903"/>
      <c r="D18" s="904" t="s">
        <v>152</v>
      </c>
      <c r="E18"/>
      <c r="F18"/>
      <c r="G18"/>
      <c r="H18"/>
      <c r="I18"/>
    </row>
    <row r="19" spans="2:9" ht="21" x14ac:dyDescent="0.5">
      <c r="B19" s="1031" t="s">
        <v>153</v>
      </c>
      <c r="C19" s="1029" t="s">
        <v>154</v>
      </c>
      <c r="D19" s="1030"/>
      <c r="E19" s="1031" t="s">
        <v>155</v>
      </c>
      <c r="F19" s="1031"/>
      <c r="G19"/>
      <c r="H19"/>
      <c r="I19"/>
    </row>
    <row r="20" spans="2:9" ht="21" x14ac:dyDescent="0.5">
      <c r="B20" s="1031"/>
      <c r="C20" s="1029" t="s">
        <v>156</v>
      </c>
      <c r="D20" s="1030"/>
      <c r="E20" s="1031"/>
      <c r="F20" s="1031"/>
      <c r="G20"/>
      <c r="H20"/>
      <c r="I20"/>
    </row>
    <row r="21" spans="2:9" ht="21" x14ac:dyDescent="0.5">
      <c r="B21" s="905">
        <v>1</v>
      </c>
      <c r="C21" s="1024"/>
      <c r="D21" s="1025"/>
      <c r="E21" s="1023"/>
      <c r="F21" s="1023"/>
      <c r="G21"/>
      <c r="H21"/>
      <c r="I21"/>
    </row>
    <row r="22" spans="2:9" ht="21" x14ac:dyDescent="0.5">
      <c r="B22" s="905">
        <v>2</v>
      </c>
      <c r="C22" s="1024"/>
      <c r="D22" s="1025"/>
      <c r="E22" s="1023"/>
      <c r="F22" s="1023"/>
      <c r="G22"/>
      <c r="H22"/>
      <c r="I22"/>
    </row>
    <row r="23" spans="2:9" ht="21" x14ac:dyDescent="0.5">
      <c r="B23" s="905">
        <v>3</v>
      </c>
      <c r="C23" s="1024"/>
      <c r="D23" s="1025"/>
      <c r="E23" s="1023"/>
      <c r="F23" s="1023"/>
      <c r="G23"/>
      <c r="H23"/>
      <c r="I23"/>
    </row>
    <row r="24" spans="2:9" ht="21" x14ac:dyDescent="0.5">
      <c r="B24" s="905">
        <v>4</v>
      </c>
      <c r="C24" s="1024"/>
      <c r="D24" s="1025"/>
      <c r="E24" s="1023"/>
      <c r="F24" s="1023"/>
      <c r="G24"/>
      <c r="H24"/>
      <c r="I24"/>
    </row>
    <row r="25" spans="2:9" ht="21" x14ac:dyDescent="0.5">
      <c r="B25" s="905">
        <v>5</v>
      </c>
      <c r="C25" s="1024"/>
      <c r="D25" s="1025"/>
      <c r="E25" s="1023"/>
      <c r="F25" s="1023"/>
      <c r="G25"/>
      <c r="H25"/>
      <c r="I25"/>
    </row>
    <row r="26" spans="2:9" ht="21" x14ac:dyDescent="0.5">
      <c r="B26" s="905">
        <v>6</v>
      </c>
      <c r="C26" s="1024"/>
      <c r="D26" s="1025"/>
      <c r="E26" s="1023"/>
      <c r="F26" s="1023"/>
      <c r="G26"/>
      <c r="H26"/>
      <c r="I26"/>
    </row>
    <row r="27" spans="2:9" ht="21" x14ac:dyDescent="0.5">
      <c r="B27" s="932" t="s">
        <v>111</v>
      </c>
      <c r="C27" s="1029"/>
      <c r="D27" s="1030"/>
      <c r="E27" s="1031"/>
      <c r="F27" s="1031"/>
      <c r="G27"/>
      <c r="H27"/>
      <c r="I27"/>
    </row>
    <row r="28" spans="2:9" ht="18" x14ac:dyDescent="0.5">
      <c r="B28" s="906"/>
      <c r="C28" s="907"/>
      <c r="D28" s="907"/>
      <c r="E28"/>
      <c r="F28"/>
      <c r="G28"/>
      <c r="H28"/>
      <c r="I28"/>
    </row>
    <row r="29" spans="2:9" ht="21" x14ac:dyDescent="0.5">
      <c r="B29" s="899" t="s">
        <v>157</v>
      </c>
      <c r="C29"/>
      <c r="D29"/>
      <c r="E29"/>
      <c r="F29"/>
      <c r="G29"/>
      <c r="H29"/>
      <c r="I29"/>
    </row>
    <row r="30" spans="2:9" ht="21" customHeight="1" x14ac:dyDescent="0.5">
      <c r="B30" s="933" t="s">
        <v>153</v>
      </c>
      <c r="C30" s="933" t="s">
        <v>158</v>
      </c>
      <c r="D30" s="933" t="s">
        <v>159</v>
      </c>
      <c r="E30" s="1026" t="s">
        <v>160</v>
      </c>
      <c r="F30" s="1026"/>
      <c r="G30"/>
      <c r="H30"/>
      <c r="I30"/>
    </row>
    <row r="31" spans="2:9" ht="21" x14ac:dyDescent="0.5">
      <c r="B31" s="934" t="s">
        <v>161</v>
      </c>
      <c r="C31" s="920" t="s">
        <v>162</v>
      </c>
      <c r="D31" s="934"/>
      <c r="E31" s="1027"/>
      <c r="F31" s="1027"/>
      <c r="G31"/>
      <c r="H31"/>
      <c r="I31"/>
    </row>
    <row r="32" spans="2:9" ht="21" x14ac:dyDescent="0.5">
      <c r="B32" s="934" t="s">
        <v>163</v>
      </c>
      <c r="C32" s="920" t="s">
        <v>162</v>
      </c>
      <c r="D32" s="3032"/>
      <c r="E32" s="1027"/>
      <c r="F32" s="1027"/>
      <c r="G32"/>
      <c r="H32"/>
      <c r="I32"/>
    </row>
    <row r="33" spans="2:9" ht="21" x14ac:dyDescent="0.5">
      <c r="B33" s="3033" t="s">
        <v>164</v>
      </c>
      <c r="C33" s="3043" t="s">
        <v>162</v>
      </c>
      <c r="D33" s="1028"/>
      <c r="E33" s="1027"/>
      <c r="F33" s="1027"/>
      <c r="G33"/>
      <c r="H33"/>
      <c r="I33"/>
    </row>
    <row r="34" spans="2:9" ht="21" x14ac:dyDescent="0.5">
      <c r="B34" s="3035" t="s">
        <v>165</v>
      </c>
      <c r="C34" s="3045"/>
      <c r="D34" s="1028"/>
      <c r="E34" s="1027"/>
      <c r="F34" s="1027"/>
      <c r="G34"/>
      <c r="H34"/>
      <c r="I34"/>
    </row>
    <row r="35" spans="2:9" ht="21" x14ac:dyDescent="0.5">
      <c r="B35" s="934" t="s">
        <v>166</v>
      </c>
      <c r="C35" s="920" t="s">
        <v>162</v>
      </c>
      <c r="D35" s="854"/>
      <c r="E35" s="1027"/>
      <c r="F35" s="1027"/>
      <c r="G35"/>
      <c r="H35"/>
      <c r="I35"/>
    </row>
    <row r="36" spans="2:9" ht="21" x14ac:dyDescent="0.5">
      <c r="B36" s="934" t="s">
        <v>167</v>
      </c>
      <c r="C36" s="920" t="s">
        <v>162</v>
      </c>
      <c r="D36" s="934"/>
      <c r="E36" s="1027"/>
      <c r="F36" s="1027"/>
      <c r="G36"/>
      <c r="H36"/>
      <c r="I36"/>
    </row>
    <row r="37" spans="2:9" ht="21" x14ac:dyDescent="0.5">
      <c r="B37" s="934" t="s">
        <v>168</v>
      </c>
      <c r="C37" s="920" t="s">
        <v>162</v>
      </c>
      <c r="D37" s="854"/>
      <c r="E37" s="1027"/>
      <c r="F37" s="1027"/>
      <c r="G37"/>
      <c r="H37"/>
      <c r="I37"/>
    </row>
    <row r="38" spans="2:9" ht="42" x14ac:dyDescent="0.5">
      <c r="B38" s="934" t="s">
        <v>169</v>
      </c>
      <c r="C38" s="920"/>
      <c r="D38" s="854"/>
      <c r="E38" s="1027"/>
      <c r="F38" s="1027"/>
      <c r="G38"/>
      <c r="H38"/>
      <c r="I38"/>
    </row>
    <row r="39" spans="2:9" ht="21" x14ac:dyDescent="0.5">
      <c r="B39" s="934" t="s">
        <v>170</v>
      </c>
      <c r="C39" s="920"/>
      <c r="D39" s="854"/>
      <c r="E39" s="1027"/>
      <c r="F39" s="1027"/>
      <c r="G39"/>
      <c r="H39"/>
      <c r="I39"/>
    </row>
    <row r="40" spans="2:9" ht="21" x14ac:dyDescent="0.5">
      <c r="B40" s="934" t="s">
        <v>171</v>
      </c>
      <c r="C40" s="920" t="s">
        <v>162</v>
      </c>
      <c r="D40" s="854"/>
      <c r="E40" s="1027"/>
      <c r="F40" s="1027"/>
      <c r="G40"/>
      <c r="H40"/>
      <c r="I40"/>
    </row>
    <row r="41" spans="2:9" ht="21" x14ac:dyDescent="0.5">
      <c r="B41" s="934" t="s">
        <v>172</v>
      </c>
      <c r="C41" s="920" t="s">
        <v>162</v>
      </c>
      <c r="D41" s="854"/>
      <c r="E41" s="1027"/>
      <c r="F41" s="1027"/>
      <c r="G41"/>
      <c r="H41"/>
      <c r="I41"/>
    </row>
    <row r="42" spans="2:9" ht="21" x14ac:dyDescent="0.5">
      <c r="B42" s="934" t="s">
        <v>173</v>
      </c>
      <c r="C42" s="854"/>
      <c r="D42" s="934"/>
      <c r="E42" s="1027"/>
      <c r="F42" s="1027"/>
      <c r="G42"/>
      <c r="H42"/>
      <c r="I42"/>
    </row>
    <row r="43" spans="2:9" x14ac:dyDescent="0.5">
      <c r="B43"/>
      <c r="C43"/>
      <c r="D43"/>
      <c r="E43"/>
      <c r="F43"/>
      <c r="G43"/>
      <c r="H43"/>
      <c r="I43"/>
    </row>
    <row r="44" spans="2:9" ht="22.2" x14ac:dyDescent="0.5">
      <c r="B44" s="929" t="s">
        <v>174</v>
      </c>
      <c r="C44" s="929" t="s">
        <v>175</v>
      </c>
      <c r="D44" s="1032" t="s">
        <v>176</v>
      </c>
      <c r="E44" s="1032"/>
      <c r="F44" s="929" t="s">
        <v>177</v>
      </c>
      <c r="G44" s="1033" t="s">
        <v>178</v>
      </c>
      <c r="H44" s="1033"/>
      <c r="I44"/>
    </row>
    <row r="45" spans="2:9" x14ac:dyDescent="0.5">
      <c r="B45"/>
      <c r="C45"/>
      <c r="D45"/>
      <c r="E45"/>
      <c r="F45"/>
      <c r="G45"/>
      <c r="H45"/>
      <c r="I45"/>
    </row>
    <row r="46" spans="2:9" s="857" customFormat="1" ht="21.6" thickBot="1" x14ac:dyDescent="0.3">
      <c r="B46" s="859" t="s">
        <v>181</v>
      </c>
      <c r="C46" s="859"/>
      <c r="D46" s="909"/>
      <c r="E46" s="909"/>
      <c r="F46" s="909"/>
      <c r="G46" s="909"/>
      <c r="H46" s="909"/>
      <c r="I46" s="909"/>
    </row>
    <row r="47" spans="2:9" s="857" customFormat="1" ht="18" x14ac:dyDescent="0.25">
      <c r="B47" s="1050"/>
      <c r="C47" s="1051"/>
      <c r="D47" s="1044" t="s">
        <v>182</v>
      </c>
      <c r="E47" s="1044"/>
      <c r="F47" s="1044"/>
      <c r="G47" s="1044"/>
      <c r="H47" s="1044"/>
      <c r="I47" s="1045" t="s">
        <v>111</v>
      </c>
    </row>
    <row r="48" spans="2:9" s="857" customFormat="1" ht="18" customHeight="1" x14ac:dyDescent="0.25">
      <c r="B48" s="1052"/>
      <c r="C48" s="1053"/>
      <c r="D48" s="1048" t="s">
        <v>183</v>
      </c>
      <c r="E48" s="1048"/>
      <c r="F48" s="1049" t="s">
        <v>184</v>
      </c>
      <c r="G48" s="1048" t="s">
        <v>185</v>
      </c>
      <c r="H48" s="1048" t="s">
        <v>111</v>
      </c>
      <c r="I48" s="1046"/>
    </row>
    <row r="49" spans="2:10" s="857" customFormat="1" ht="31.8" thickBot="1" x14ac:dyDescent="0.3">
      <c r="B49" s="1054"/>
      <c r="C49" s="1055"/>
      <c r="D49" s="936" t="s">
        <v>186</v>
      </c>
      <c r="E49" s="935" t="s">
        <v>187</v>
      </c>
      <c r="F49" s="1049"/>
      <c r="G49" s="1048"/>
      <c r="H49" s="1048"/>
      <c r="I49" s="1047"/>
    </row>
    <row r="50" spans="2:10" s="857" customFormat="1" ht="21" x14ac:dyDescent="0.25">
      <c r="B50" s="1039" t="s">
        <v>188</v>
      </c>
      <c r="C50" s="1040"/>
      <c r="D50" s="1040"/>
      <c r="E50" s="1040"/>
      <c r="F50" s="1040"/>
      <c r="G50" s="1040"/>
      <c r="H50" s="1041"/>
      <c r="I50" s="861"/>
    </row>
    <row r="51" spans="2:10" s="857" customFormat="1" ht="23.4" x14ac:dyDescent="0.25">
      <c r="B51" s="1056" t="s">
        <v>189</v>
      </c>
      <c r="C51" s="888" t="s">
        <v>190</v>
      </c>
      <c r="D51" s="3037">
        <v>1</v>
      </c>
      <c r="E51" s="3037">
        <v>6</v>
      </c>
      <c r="F51" s="862"/>
      <c r="G51" s="862"/>
      <c r="H51" s="863"/>
      <c r="I51" s="864" t="e">
        <f>+#REF!+H51</f>
        <v>#REF!</v>
      </c>
    </row>
    <row r="52" spans="2:10" s="857" customFormat="1" ht="23.4" x14ac:dyDescent="0.25">
      <c r="B52" s="1057"/>
      <c r="C52" s="888" t="s">
        <v>191</v>
      </c>
      <c r="D52" s="3037"/>
      <c r="E52" s="3037"/>
      <c r="F52" s="862"/>
      <c r="G52" s="862"/>
      <c r="H52" s="863"/>
      <c r="I52" s="864"/>
    </row>
    <row r="53" spans="2:10" s="857" customFormat="1" ht="23.4" x14ac:dyDescent="0.25">
      <c r="B53" s="1058" t="s">
        <v>192</v>
      </c>
      <c r="C53" s="888" t="s">
        <v>190</v>
      </c>
      <c r="D53" s="3037">
        <v>1</v>
      </c>
      <c r="E53" s="3037">
        <v>6</v>
      </c>
      <c r="F53" s="862"/>
      <c r="G53" s="862"/>
      <c r="H53" s="863"/>
      <c r="I53" s="864" t="e">
        <f>+#REF!+H53</f>
        <v>#REF!</v>
      </c>
    </row>
    <row r="54" spans="2:10" s="857" customFormat="1" ht="23.4" x14ac:dyDescent="0.25">
      <c r="B54" s="1057"/>
      <c r="C54" s="888" t="s">
        <v>191</v>
      </c>
      <c r="D54" s="3037"/>
      <c r="E54" s="3037"/>
      <c r="F54" s="862"/>
      <c r="G54" s="862"/>
      <c r="H54" s="863"/>
      <c r="I54" s="865"/>
    </row>
    <row r="55" spans="2:10" s="857" customFormat="1" ht="23.4" x14ac:dyDescent="0.25">
      <c r="B55" s="1058" t="s">
        <v>193</v>
      </c>
      <c r="C55" s="888" t="s">
        <v>190</v>
      </c>
      <c r="D55" s="3037">
        <v>1</v>
      </c>
      <c r="E55" s="3037">
        <v>6</v>
      </c>
      <c r="F55" s="862"/>
      <c r="G55" s="862"/>
      <c r="H55" s="863"/>
      <c r="I55" s="865"/>
    </row>
    <row r="56" spans="2:10" s="857" customFormat="1" ht="23.4" x14ac:dyDescent="0.25">
      <c r="B56" s="1057"/>
      <c r="C56" s="888" t="s">
        <v>191</v>
      </c>
      <c r="D56" s="862"/>
      <c r="E56" s="862"/>
      <c r="F56" s="862"/>
      <c r="G56" s="862"/>
      <c r="H56" s="863"/>
      <c r="I56" s="865"/>
    </row>
    <row r="57" spans="2:10" s="857" customFormat="1" ht="23.4" x14ac:dyDescent="0.25">
      <c r="B57" s="1058" t="s">
        <v>194</v>
      </c>
      <c r="C57" s="888" t="s">
        <v>190</v>
      </c>
      <c r="D57" s="3037">
        <v>1</v>
      </c>
      <c r="E57" s="3037">
        <v>6</v>
      </c>
      <c r="F57" s="862"/>
      <c r="G57" s="862"/>
      <c r="H57" s="863"/>
      <c r="I57" s="865"/>
    </row>
    <row r="58" spans="2:10" s="857" customFormat="1" ht="24" thickBot="1" x14ac:dyDescent="0.3">
      <c r="B58" s="1057"/>
      <c r="C58" s="888" t="s">
        <v>191</v>
      </c>
      <c r="D58" s="862"/>
      <c r="E58" s="862"/>
      <c r="F58" s="862"/>
      <c r="G58" s="862"/>
      <c r="H58" s="863"/>
      <c r="I58" s="865"/>
    </row>
    <row r="59" spans="2:10" ht="42.6" thickBot="1" x14ac:dyDescent="0.55000000000000004">
      <c r="B59" s="866" t="s">
        <v>195</v>
      </c>
      <c r="C59" s="866"/>
      <c r="D59" s="867"/>
      <c r="E59" s="925"/>
      <c r="F59" s="867"/>
      <c r="G59" s="867"/>
      <c r="H59" s="868"/>
      <c r="I59" s="869"/>
    </row>
    <row r="60" spans="2:10" ht="72.599999999999994" thickBot="1" x14ac:dyDescent="0.55000000000000004">
      <c r="B60" s="889" t="s">
        <v>197</v>
      </c>
      <c r="C60" s="889"/>
      <c r="D60" s="867"/>
      <c r="E60" s="3046" t="s">
        <v>1554</v>
      </c>
      <c r="F60" s="867"/>
      <c r="G60" s="867"/>
      <c r="H60" s="868"/>
      <c r="I60" s="870"/>
    </row>
    <row r="61" spans="2:10" ht="61.2" customHeight="1" thickBot="1" x14ac:dyDescent="0.55000000000000004">
      <c r="B61" s="890" t="s">
        <v>199</v>
      </c>
      <c r="C61" s="911"/>
      <c r="D61" s="871"/>
      <c r="E61" s="3047" t="s">
        <v>1555</v>
      </c>
      <c r="F61" s="871"/>
      <c r="G61" s="871"/>
      <c r="H61" s="863"/>
      <c r="I61" s="873"/>
    </row>
    <row r="63" spans="2:10" ht="25.2" customHeight="1" x14ac:dyDescent="0.5">
      <c r="B63" s="1059" t="s">
        <v>200</v>
      </c>
      <c r="C63" s="1060"/>
      <c r="D63" s="1048" t="s">
        <v>183</v>
      </c>
      <c r="E63" s="1048"/>
      <c r="F63" s="1049" t="s">
        <v>184</v>
      </c>
      <c r="G63" s="1048" t="s">
        <v>185</v>
      </c>
      <c r="H63" s="1048" t="s">
        <v>111</v>
      </c>
      <c r="J63" s="896"/>
    </row>
    <row r="64" spans="2:10" ht="31.2" x14ac:dyDescent="0.5">
      <c r="B64" s="1060"/>
      <c r="C64" s="1060"/>
      <c r="D64" s="936" t="s">
        <v>186</v>
      </c>
      <c r="E64" s="935" t="s">
        <v>187</v>
      </c>
      <c r="F64" s="1049"/>
      <c r="G64" s="1048"/>
      <c r="H64" s="1048"/>
      <c r="I64" s="874"/>
    </row>
    <row r="65" spans="2:9" ht="21" customHeight="1" x14ac:dyDescent="0.5">
      <c r="B65" s="1060"/>
      <c r="C65" s="1060"/>
      <c r="D65" s="898" t="s">
        <v>126</v>
      </c>
      <c r="E65" s="898" t="s">
        <v>126</v>
      </c>
      <c r="F65" s="898" t="s">
        <v>126</v>
      </c>
      <c r="G65" s="898" t="s">
        <v>126</v>
      </c>
      <c r="H65" s="898" t="s">
        <v>126</v>
      </c>
      <c r="I65" s="874"/>
    </row>
    <row r="67" spans="2:9" s="891" customFormat="1" ht="21" x14ac:dyDescent="0.4"/>
    <row r="68" spans="2:9" s="891" customFormat="1" ht="21" x14ac:dyDescent="0.4">
      <c r="B68" s="895" t="s">
        <v>201</v>
      </c>
    </row>
    <row r="69" spans="2:9" s="891" customFormat="1" ht="21" x14ac:dyDescent="0.4">
      <c r="B69" s="1061" t="s">
        <v>202</v>
      </c>
      <c r="C69" s="1063" t="s">
        <v>203</v>
      </c>
      <c r="D69" s="1064"/>
      <c r="E69" s="1064"/>
      <c r="F69" s="1065"/>
      <c r="G69" s="1066" t="s">
        <v>204</v>
      </c>
    </row>
    <row r="70" spans="2:9" s="891" customFormat="1" ht="55.95" customHeight="1" x14ac:dyDescent="0.4">
      <c r="B70" s="1062"/>
      <c r="C70" s="897" t="s">
        <v>205</v>
      </c>
      <c r="D70" s="897" t="s">
        <v>206</v>
      </c>
      <c r="E70" s="897" t="s">
        <v>207</v>
      </c>
      <c r="F70" s="897" t="s">
        <v>208</v>
      </c>
      <c r="G70" s="1067"/>
    </row>
    <row r="71" spans="2:9" s="891" customFormat="1" ht="21" x14ac:dyDescent="0.4">
      <c r="B71" s="893" t="s">
        <v>209</v>
      </c>
      <c r="C71" s="894" t="s">
        <v>210</v>
      </c>
      <c r="D71" s="894" t="s">
        <v>210</v>
      </c>
      <c r="E71" s="894" t="s">
        <v>210</v>
      </c>
      <c r="F71" s="894" t="s">
        <v>210</v>
      </c>
      <c r="G71" s="923" t="s">
        <v>162</v>
      </c>
    </row>
    <row r="72" spans="2:9" s="891" customFormat="1" ht="21" x14ac:dyDescent="0.4">
      <c r="B72" s="893" t="s">
        <v>211</v>
      </c>
      <c r="C72" s="894" t="s">
        <v>210</v>
      </c>
      <c r="D72" s="894" t="s">
        <v>210</v>
      </c>
      <c r="E72" s="894" t="s">
        <v>210</v>
      </c>
      <c r="F72" s="894" t="s">
        <v>210</v>
      </c>
      <c r="G72" s="923" t="s">
        <v>162</v>
      </c>
    </row>
    <row r="73" spans="2:9" s="891" customFormat="1" ht="21" x14ac:dyDescent="0.4">
      <c r="B73" s="893" t="s">
        <v>212</v>
      </c>
      <c r="C73" s="894" t="s">
        <v>210</v>
      </c>
      <c r="D73" s="894" t="s">
        <v>210</v>
      </c>
      <c r="E73" s="894" t="s">
        <v>210</v>
      </c>
      <c r="F73" s="894" t="s">
        <v>210</v>
      </c>
      <c r="G73" s="923" t="s">
        <v>162</v>
      </c>
    </row>
    <row r="74" spans="2:9" s="891" customFormat="1" ht="21" x14ac:dyDescent="0.4">
      <c r="B74" s="892"/>
      <c r="C74" s="892"/>
      <c r="D74" s="892"/>
      <c r="E74" s="892"/>
      <c r="F74" s="892"/>
      <c r="G74" s="892"/>
    </row>
    <row r="75" spans="2:9" s="891" customFormat="1" ht="21" x14ac:dyDescent="0.4">
      <c r="B75" s="892"/>
      <c r="C75" s="892"/>
      <c r="D75" s="892"/>
      <c r="E75" s="892"/>
      <c r="F75" s="892"/>
      <c r="G75" s="892"/>
    </row>
    <row r="76" spans="2:9" s="891" customFormat="1" ht="21" x14ac:dyDescent="0.4">
      <c r="B76" s="892"/>
      <c r="C76" s="892"/>
      <c r="D76" s="892"/>
      <c r="E76" s="892"/>
      <c r="F76" s="892"/>
      <c r="G76" s="892"/>
    </row>
    <row r="77" spans="2:9" s="891" customFormat="1" ht="21" x14ac:dyDescent="0.4"/>
    <row r="78" spans="2:9" s="875" customFormat="1" ht="21" x14ac:dyDescent="0.6"/>
    <row r="79" spans="2:9" s="875" customFormat="1" ht="21" x14ac:dyDescent="0.6">
      <c r="B79" s="1068" t="s">
        <v>213</v>
      </c>
      <c r="C79" s="1069"/>
      <c r="D79" s="1069"/>
    </row>
    <row r="80" spans="2:9" s="876" customFormat="1" ht="72" x14ac:dyDescent="0.35">
      <c r="B80" s="877" t="s">
        <v>214</v>
      </c>
      <c r="C80" s="878" t="s">
        <v>215</v>
      </c>
      <c r="D80" s="879" t="s">
        <v>216</v>
      </c>
    </row>
    <row r="81" spans="2:4" s="876" customFormat="1" ht="21" x14ac:dyDescent="0.25">
      <c r="B81" s="880">
        <v>1</v>
      </c>
      <c r="C81" s="3048"/>
      <c r="D81" s="912"/>
    </row>
    <row r="82" spans="2:4" s="876" customFormat="1" ht="21" x14ac:dyDescent="0.25">
      <c r="B82" s="881"/>
      <c r="C82" s="881"/>
      <c r="D82" s="912"/>
    </row>
    <row r="83" spans="2:4" s="876" customFormat="1" ht="21" x14ac:dyDescent="0.25">
      <c r="B83" s="881"/>
      <c r="C83" s="881"/>
      <c r="D83" s="912"/>
    </row>
    <row r="84" spans="2:4" s="876" customFormat="1" ht="21" x14ac:dyDescent="0.25">
      <c r="B84" s="881"/>
      <c r="C84" s="881"/>
      <c r="D84" s="912"/>
    </row>
    <row r="85" spans="2:4" s="875" customFormat="1" ht="21" x14ac:dyDescent="0.6">
      <c r="B85" s="881"/>
      <c r="C85" s="881"/>
      <c r="D85" s="912"/>
    </row>
    <row r="86" spans="2:4" s="875" customFormat="1" ht="21" x14ac:dyDescent="0.6">
      <c r="B86" s="882"/>
      <c r="C86" s="882"/>
      <c r="D86" s="883"/>
    </row>
    <row r="87" spans="2:4" s="875" customFormat="1" ht="21" x14ac:dyDescent="0.6">
      <c r="B87" s="882" t="s">
        <v>218</v>
      </c>
      <c r="C87" s="883"/>
      <c r="D87" s="883"/>
    </row>
    <row r="88" spans="2:4" s="875" customFormat="1" ht="21" x14ac:dyDescent="0.6">
      <c r="B88" s="882"/>
      <c r="C88" s="882" t="s">
        <v>219</v>
      </c>
      <c r="D88" s="883"/>
    </row>
    <row r="89" spans="2:4" s="876" customFormat="1" ht="54" x14ac:dyDescent="0.35">
      <c r="B89" s="877" t="s">
        <v>214</v>
      </c>
      <c r="C89" s="878" t="s">
        <v>220</v>
      </c>
      <c r="D89" s="879" t="s">
        <v>221</v>
      </c>
    </row>
    <row r="90" spans="2:4" s="876" customFormat="1" ht="36" x14ac:dyDescent="0.25">
      <c r="B90" s="880">
        <v>1</v>
      </c>
      <c r="C90" s="913" t="s">
        <v>1556</v>
      </c>
      <c r="D90" s="912"/>
    </row>
    <row r="91" spans="2:4" s="876" customFormat="1" ht="21" x14ac:dyDescent="0.25">
      <c r="B91" s="880">
        <v>2</v>
      </c>
      <c r="C91" s="912"/>
      <c r="D91" s="912"/>
    </row>
    <row r="92" spans="2:4" s="876" customFormat="1" ht="21" x14ac:dyDescent="0.25">
      <c r="B92" s="880">
        <v>3</v>
      </c>
      <c r="C92" s="912"/>
      <c r="D92" s="912"/>
    </row>
    <row r="93" spans="2:4" s="876" customFormat="1" ht="21" x14ac:dyDescent="0.25">
      <c r="B93" s="880"/>
      <c r="C93" s="881"/>
      <c r="D93" s="881"/>
    </row>
    <row r="94" spans="2:4" s="875" customFormat="1" ht="21" x14ac:dyDescent="0.6">
      <c r="B94" s="880"/>
      <c r="C94" s="881"/>
      <c r="D94" s="881"/>
    </row>
    <row r="95" spans="2:4" s="875" customFormat="1" ht="21" x14ac:dyDescent="0.6">
      <c r="B95" s="914" t="s">
        <v>222</v>
      </c>
      <c r="C95" s="883"/>
      <c r="D95" s="883"/>
    </row>
    <row r="96" spans="2:4" s="875" customFormat="1" ht="21" x14ac:dyDescent="0.6">
      <c r="B96" s="884"/>
      <c r="C96" s="883"/>
      <c r="D96" s="883"/>
    </row>
    <row r="97" spans="2:4" s="875" customFormat="1" ht="21" x14ac:dyDescent="0.6">
      <c r="B97" s="882"/>
      <c r="C97" s="882" t="s">
        <v>223</v>
      </c>
      <c r="D97" s="883"/>
    </row>
    <row r="98" spans="2:4" s="875" customFormat="1" ht="57" x14ac:dyDescent="0.6">
      <c r="B98" s="877" t="s">
        <v>214</v>
      </c>
      <c r="C98" s="878" t="s">
        <v>220</v>
      </c>
      <c r="D98" s="879" t="s">
        <v>221</v>
      </c>
    </row>
    <row r="99" spans="2:4" s="875" customFormat="1" ht="36" x14ac:dyDescent="0.6">
      <c r="B99" s="924">
        <v>1</v>
      </c>
      <c r="C99" s="926" t="s">
        <v>1557</v>
      </c>
      <c r="D99" s="915"/>
    </row>
    <row r="100" spans="2:4" s="875" customFormat="1" ht="21" x14ac:dyDescent="0.6">
      <c r="B100" s="915"/>
      <c r="C100" s="916"/>
      <c r="D100" s="916"/>
    </row>
    <row r="101" spans="2:4" s="875" customFormat="1" ht="21" x14ac:dyDescent="0.6">
      <c r="B101" s="915"/>
      <c r="C101" s="916"/>
      <c r="D101" s="916"/>
    </row>
    <row r="102" spans="2:4" s="875" customFormat="1" ht="21" x14ac:dyDescent="0.6">
      <c r="B102" s="915"/>
      <c r="C102" s="916"/>
      <c r="D102" s="916"/>
    </row>
    <row r="103" spans="2:4" s="875" customFormat="1" ht="21" x14ac:dyDescent="0.6">
      <c r="B103" s="915"/>
      <c r="C103" s="916"/>
      <c r="D103" s="916"/>
    </row>
    <row r="104" spans="2:4" s="875" customFormat="1" ht="21" x14ac:dyDescent="0.6">
      <c r="B104" s="883"/>
      <c r="C104" s="883"/>
      <c r="D104" s="883"/>
    </row>
    <row r="105" spans="2:4" s="875" customFormat="1" ht="21" x14ac:dyDescent="0.6">
      <c r="B105" s="882"/>
      <c r="C105" s="882" t="s">
        <v>224</v>
      </c>
      <c r="D105" s="883"/>
    </row>
    <row r="106" spans="2:4" s="875" customFormat="1" ht="57" x14ac:dyDescent="0.6">
      <c r="B106" s="877" t="s">
        <v>214</v>
      </c>
      <c r="C106" s="878" t="s">
        <v>220</v>
      </c>
      <c r="D106" s="879" t="s">
        <v>221</v>
      </c>
    </row>
    <row r="107" spans="2:4" s="875" customFormat="1" ht="21" x14ac:dyDescent="0.6">
      <c r="B107" s="885">
        <v>1</v>
      </c>
      <c r="C107" s="886"/>
      <c r="D107" s="886"/>
    </row>
    <row r="108" spans="2:4" s="875" customFormat="1" ht="21" x14ac:dyDescent="0.6">
      <c r="B108" s="887"/>
      <c r="C108" s="886"/>
      <c r="D108" s="886"/>
    </row>
    <row r="109" spans="2:4" s="875" customFormat="1" ht="21" x14ac:dyDescent="0.6">
      <c r="B109" s="887"/>
      <c r="C109" s="886"/>
      <c r="D109" s="886"/>
    </row>
    <row r="110" spans="2:4" s="875" customFormat="1" ht="21" x14ac:dyDescent="0.6">
      <c r="B110" s="887"/>
      <c r="C110" s="886"/>
      <c r="D110" s="886"/>
    </row>
    <row r="111" spans="2:4" s="875" customFormat="1" ht="21" x14ac:dyDescent="0.6">
      <c r="B111" s="887"/>
      <c r="C111" s="886"/>
      <c r="D111" s="886"/>
    </row>
    <row r="112" spans="2:4" ht="19.8" x14ac:dyDescent="0.5">
      <c r="B112" s="883"/>
      <c r="C112" s="883"/>
      <c r="D112" s="883"/>
    </row>
  </sheetData>
  <mergeCells count="52">
    <mergeCell ref="B69:B70"/>
    <mergeCell ref="C69:F69"/>
    <mergeCell ref="G69:G70"/>
    <mergeCell ref="B79:D79"/>
    <mergeCell ref="B50:H50"/>
    <mergeCell ref="B51:B52"/>
    <mergeCell ref="B53:B54"/>
    <mergeCell ref="B55:B56"/>
    <mergeCell ref="B57:B58"/>
    <mergeCell ref="B63:C65"/>
    <mergeCell ref="D63:E63"/>
    <mergeCell ref="F63:F64"/>
    <mergeCell ref="G63:G64"/>
    <mergeCell ref="H63:H64"/>
    <mergeCell ref="B47:C49"/>
    <mergeCell ref="D47:H47"/>
    <mergeCell ref="I47:I49"/>
    <mergeCell ref="D48:E48"/>
    <mergeCell ref="F48:F49"/>
    <mergeCell ref="G48:G49"/>
    <mergeCell ref="H48:H49"/>
    <mergeCell ref="E30:F30"/>
    <mergeCell ref="E31:F42"/>
    <mergeCell ref="C33:C34"/>
    <mergeCell ref="D33:D34"/>
    <mergeCell ref="D44:E44"/>
    <mergeCell ref="G44:H44"/>
    <mergeCell ref="C25:D25"/>
    <mergeCell ref="E25:F25"/>
    <mergeCell ref="C26:D26"/>
    <mergeCell ref="E26:F26"/>
    <mergeCell ref="C27:D27"/>
    <mergeCell ref="E27:F27"/>
    <mergeCell ref="C22:D22"/>
    <mergeCell ref="E22:F22"/>
    <mergeCell ref="C23:D23"/>
    <mergeCell ref="E23:F23"/>
    <mergeCell ref="C24:D24"/>
    <mergeCell ref="E24:F24"/>
    <mergeCell ref="B19:B20"/>
    <mergeCell ref="C19:D19"/>
    <mergeCell ref="E19:F20"/>
    <mergeCell ref="C20:D20"/>
    <mergeCell ref="C21:D21"/>
    <mergeCell ref="E21:F21"/>
    <mergeCell ref="B1:I1"/>
    <mergeCell ref="B2:H2"/>
    <mergeCell ref="B3:I3"/>
    <mergeCell ref="B6:B7"/>
    <mergeCell ref="C6:C7"/>
    <mergeCell ref="D6:H6"/>
    <mergeCell ref="I6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U278"/>
  <sheetViews>
    <sheetView showGridLines="0" view="pageBreakPreview" topLeftCell="A235" zoomScale="120" zoomScaleNormal="100" zoomScaleSheetLayoutView="120" zoomScalePageLayoutView="110" workbookViewId="0">
      <selection activeCell="K254" sqref="K254"/>
    </sheetView>
  </sheetViews>
  <sheetFormatPr defaultColWidth="8.59765625" defaultRowHeight="15.6" x14ac:dyDescent="0.25"/>
  <cols>
    <col min="1" max="1" width="19.59765625" style="150" customWidth="1"/>
    <col min="2" max="2" width="3.09765625" style="150" customWidth="1"/>
    <col min="3" max="3" width="22.09765625" style="150" customWidth="1"/>
    <col min="4" max="4" width="19.09765625" style="150" customWidth="1"/>
    <col min="5" max="5" width="14.09765625" style="150" customWidth="1"/>
    <col min="6" max="6" width="8.59765625" style="150" customWidth="1"/>
    <col min="7" max="15" width="4.5" style="150" bestFit="1" customWidth="1"/>
    <col min="16" max="16" width="3.59765625" style="150" bestFit="1" customWidth="1"/>
    <col min="17" max="18" width="4.5" style="150" bestFit="1" customWidth="1"/>
    <col min="19" max="19" width="4.09765625" style="150" customWidth="1"/>
    <col min="20" max="16384" width="8.59765625" style="150"/>
  </cols>
  <sheetData>
    <row r="1" spans="1:20" ht="18" x14ac:dyDescent="0.25">
      <c r="A1" s="309" t="s">
        <v>351</v>
      </c>
      <c r="B1" s="1104" t="s">
        <v>352</v>
      </c>
      <c r="C1" s="1104"/>
      <c r="D1" s="1104"/>
      <c r="E1" s="1104"/>
      <c r="F1" s="1104"/>
      <c r="G1" s="1104"/>
      <c r="H1" s="1104"/>
      <c r="I1" s="1104"/>
      <c r="J1" s="1104"/>
      <c r="K1" s="1104"/>
      <c r="L1" s="1104"/>
      <c r="M1" s="1104"/>
      <c r="N1" s="1104"/>
      <c r="O1" s="1104"/>
      <c r="P1" s="1104"/>
      <c r="Q1" s="1104"/>
      <c r="R1" s="1104"/>
      <c r="S1" s="1105"/>
    </row>
    <row r="2" spans="1:20" x14ac:dyDescent="0.25">
      <c r="A2" s="310" t="s">
        <v>61</v>
      </c>
      <c r="B2" s="1106" t="s">
        <v>353</v>
      </c>
      <c r="C2" s="1107"/>
      <c r="D2" s="1107"/>
      <c r="E2" s="1107"/>
      <c r="F2" s="1107"/>
      <c r="G2" s="1107"/>
      <c r="H2" s="1107"/>
      <c r="I2" s="1107"/>
      <c r="J2" s="1107"/>
      <c r="K2" s="1107"/>
      <c r="L2" s="1107"/>
      <c r="M2" s="1107"/>
      <c r="N2" s="1107"/>
      <c r="O2" s="1107"/>
      <c r="P2" s="1107"/>
      <c r="Q2" s="1107"/>
      <c r="R2" s="1107"/>
      <c r="S2" s="1108"/>
    </row>
    <row r="3" spans="1:20" x14ac:dyDescent="0.25">
      <c r="A3" s="311" t="s">
        <v>63</v>
      </c>
      <c r="B3" s="1107" t="s">
        <v>354</v>
      </c>
      <c r="C3" s="1106"/>
      <c r="D3" s="1106"/>
      <c r="E3" s="1106"/>
      <c r="F3" s="1109" t="s">
        <v>65</v>
      </c>
      <c r="G3" s="1109"/>
      <c r="H3" s="1106" t="s">
        <v>355</v>
      </c>
      <c r="I3" s="1106"/>
      <c r="J3" s="1106"/>
      <c r="K3" s="1106"/>
      <c r="L3" s="1106"/>
      <c r="M3" s="1106"/>
      <c r="N3" s="1106"/>
      <c r="O3" s="1106"/>
      <c r="P3" s="1106"/>
      <c r="Q3" s="1106"/>
      <c r="R3" s="1106"/>
      <c r="S3" s="1110"/>
    </row>
    <row r="4" spans="1:20" x14ac:dyDescent="0.25">
      <c r="A4" s="201" t="s">
        <v>356</v>
      </c>
      <c r="B4" s="975" t="s">
        <v>133</v>
      </c>
      <c r="C4" s="1020"/>
      <c r="D4" s="1020"/>
      <c r="E4" s="1020"/>
      <c r="F4" s="1111" t="s">
        <v>67</v>
      </c>
      <c r="G4" s="1112"/>
      <c r="H4" s="1106" t="s">
        <v>357</v>
      </c>
      <c r="I4" s="1106"/>
      <c r="J4" s="1106"/>
      <c r="K4" s="1106"/>
      <c r="L4" s="1106"/>
      <c r="M4" s="1106"/>
      <c r="N4" s="1106"/>
      <c r="O4" s="1106"/>
      <c r="P4" s="1106"/>
      <c r="Q4" s="1106"/>
      <c r="R4" s="1106"/>
      <c r="S4" s="1110"/>
    </row>
    <row r="5" spans="1:20" x14ac:dyDescent="0.25">
      <c r="A5" s="311" t="s">
        <v>69</v>
      </c>
      <c r="B5" s="1100" t="s">
        <v>136</v>
      </c>
      <c r="C5" s="979"/>
      <c r="D5" s="979"/>
      <c r="E5" s="979"/>
      <c r="F5" s="973"/>
      <c r="G5" s="973"/>
      <c r="H5" s="979"/>
      <c r="I5" s="979"/>
      <c r="J5" s="979"/>
      <c r="K5" s="979"/>
      <c r="L5" s="979"/>
      <c r="M5" s="979"/>
      <c r="N5" s="979"/>
      <c r="O5" s="979"/>
      <c r="P5" s="979"/>
      <c r="Q5" s="979"/>
      <c r="R5" s="979"/>
      <c r="S5" s="980"/>
    </row>
    <row r="6" spans="1:20" x14ac:dyDescent="0.25">
      <c r="A6" s="311" t="s">
        <v>70</v>
      </c>
      <c r="B6" s="1100" t="s">
        <v>358</v>
      </c>
      <c r="C6" s="979"/>
      <c r="D6" s="979"/>
      <c r="E6" s="979"/>
      <c r="F6" s="979"/>
      <c r="G6" s="979"/>
      <c r="H6" s="979"/>
      <c r="I6" s="979"/>
      <c r="J6" s="979"/>
      <c r="K6" s="979"/>
      <c r="L6" s="979"/>
      <c r="M6" s="979"/>
      <c r="N6" s="979"/>
      <c r="O6" s="979"/>
      <c r="P6" s="979"/>
      <c r="Q6" s="979"/>
      <c r="R6" s="979"/>
      <c r="S6" s="980"/>
    </row>
    <row r="7" spans="1:20" x14ac:dyDescent="0.25">
      <c r="A7" s="1101" t="s">
        <v>71</v>
      </c>
      <c r="B7" s="1113" t="s">
        <v>359</v>
      </c>
      <c r="C7" s="1114"/>
      <c r="D7" s="1114"/>
      <c r="E7" s="1114"/>
      <c r="F7" s="1114"/>
      <c r="G7" s="1114"/>
      <c r="H7" s="1114"/>
      <c r="I7" s="1114"/>
      <c r="J7" s="1114"/>
      <c r="K7" s="1114"/>
      <c r="L7" s="1114"/>
      <c r="M7" s="1114"/>
      <c r="N7" s="1114"/>
      <c r="O7" s="1114"/>
      <c r="P7" s="1114"/>
      <c r="Q7" s="1114"/>
      <c r="R7" s="1114"/>
      <c r="S7" s="1115"/>
    </row>
    <row r="8" spans="1:20" x14ac:dyDescent="0.25">
      <c r="A8" s="1101"/>
      <c r="B8" s="1116" t="s">
        <v>360</v>
      </c>
      <c r="C8" s="1117"/>
      <c r="D8" s="1117"/>
      <c r="E8" s="1117"/>
      <c r="F8" s="1117"/>
      <c r="G8" s="1117"/>
      <c r="H8" s="1117"/>
      <c r="I8" s="1117"/>
      <c r="J8" s="1117"/>
      <c r="K8" s="1117"/>
      <c r="L8" s="1117"/>
      <c r="M8" s="1117"/>
      <c r="N8" s="1117"/>
      <c r="O8" s="1117"/>
      <c r="P8" s="1117"/>
      <c r="Q8" s="1117"/>
      <c r="R8" s="1117"/>
      <c r="S8" s="1118"/>
    </row>
    <row r="9" spans="1:20" hidden="1" x14ac:dyDescent="0.25">
      <c r="A9" s="1101"/>
      <c r="B9" s="275"/>
      <c r="C9" s="1102"/>
      <c r="D9" s="1102"/>
      <c r="E9" s="1102"/>
      <c r="F9" s="1102"/>
      <c r="G9" s="1102"/>
      <c r="H9" s="1102"/>
      <c r="I9" s="1102"/>
      <c r="J9" s="1102"/>
      <c r="K9" s="1102"/>
      <c r="L9" s="1102"/>
      <c r="M9" s="1102"/>
      <c r="N9" s="1102"/>
      <c r="O9" s="1102"/>
      <c r="P9" s="1102"/>
      <c r="Q9" s="1102"/>
      <c r="R9" s="1102"/>
      <c r="S9" s="1103"/>
    </row>
    <row r="10" spans="1:20" ht="18" x14ac:dyDescent="0.25">
      <c r="A10" s="312" t="s">
        <v>72</v>
      </c>
      <c r="B10" s="1119"/>
      <c r="C10" s="1119"/>
      <c r="D10" s="1119"/>
      <c r="E10" s="1119"/>
      <c r="F10" s="1119"/>
      <c r="G10" s="1119"/>
      <c r="H10" s="1119"/>
      <c r="I10" s="1119"/>
      <c r="J10" s="1119"/>
      <c r="K10" s="1119"/>
      <c r="L10" s="1119"/>
      <c r="M10" s="1119"/>
      <c r="N10" s="1119"/>
      <c r="O10" s="1119"/>
      <c r="P10" s="1119"/>
      <c r="Q10" s="1119"/>
      <c r="R10" s="1119"/>
      <c r="S10" s="1120"/>
    </row>
    <row r="11" spans="1:20" x14ac:dyDescent="0.25">
      <c r="A11" s="1101" t="s">
        <v>73</v>
      </c>
      <c r="B11" s="1122" t="s">
        <v>361</v>
      </c>
      <c r="C11" s="1123"/>
      <c r="D11" s="1123"/>
      <c r="E11" s="1123"/>
      <c r="F11" s="1123"/>
      <c r="G11" s="1123"/>
      <c r="H11" s="1123"/>
      <c r="I11" s="1123"/>
      <c r="J11" s="1123"/>
      <c r="K11" s="1123"/>
      <c r="L11" s="1123"/>
      <c r="M11" s="1123"/>
      <c r="N11" s="1123"/>
      <c r="O11" s="1123"/>
      <c r="P11" s="1123"/>
      <c r="Q11" s="1123"/>
      <c r="R11" s="1123"/>
      <c r="S11" s="1124"/>
      <c r="T11" s="150" t="s">
        <v>137</v>
      </c>
    </row>
    <row r="12" spans="1:20" ht="16.350000000000001" customHeight="1" x14ac:dyDescent="0.25">
      <c r="A12" s="1121"/>
      <c r="B12" s="1117" t="s">
        <v>362</v>
      </c>
      <c r="C12" s="1116"/>
      <c r="D12" s="1116"/>
      <c r="E12" s="1116"/>
      <c r="F12" s="1116"/>
      <c r="G12" s="1116"/>
      <c r="H12" s="1116"/>
      <c r="I12" s="1116"/>
      <c r="J12" s="1116"/>
      <c r="K12" s="1116"/>
      <c r="L12" s="1116"/>
      <c r="M12" s="1116"/>
      <c r="N12" s="1116"/>
      <c r="O12" s="1116"/>
      <c r="P12" s="1116"/>
      <c r="Q12" s="1116"/>
      <c r="R12" s="1116"/>
      <c r="S12" s="1125"/>
    </row>
    <row r="13" spans="1:20" ht="22.35" customHeight="1" x14ac:dyDescent="0.25">
      <c r="A13" s="1126" t="s">
        <v>74</v>
      </c>
      <c r="B13" s="1127" t="s">
        <v>363</v>
      </c>
      <c r="C13" s="1127"/>
      <c r="D13" s="1127"/>
      <c r="E13" s="1127"/>
      <c r="F13" s="1127"/>
      <c r="G13" s="1128" t="s">
        <v>364</v>
      </c>
      <c r="H13" s="1129"/>
      <c r="I13" s="1129"/>
      <c r="J13" s="1130" t="s">
        <v>365</v>
      </c>
      <c r="K13" s="1131"/>
      <c r="L13" s="1131"/>
      <c r="M13" s="1131"/>
      <c r="N13" s="1131"/>
      <c r="O13" s="1131"/>
      <c r="P13" s="1131"/>
      <c r="Q13" s="1131"/>
      <c r="R13" s="1131"/>
      <c r="S13" s="1132"/>
    </row>
    <row r="14" spans="1:20" ht="41.85" customHeight="1" x14ac:dyDescent="0.25">
      <c r="A14" s="1126"/>
      <c r="B14" s="1136" t="s">
        <v>366</v>
      </c>
      <c r="C14" s="1136"/>
      <c r="D14" s="1136"/>
      <c r="E14" s="1136"/>
      <c r="F14" s="1136"/>
      <c r="G14" s="1128"/>
      <c r="H14" s="1129"/>
      <c r="I14" s="1129"/>
      <c r="J14" s="1133"/>
      <c r="K14" s="1134"/>
      <c r="L14" s="1134"/>
      <c r="M14" s="1134"/>
      <c r="N14" s="1134"/>
      <c r="O14" s="1134"/>
      <c r="P14" s="1134"/>
      <c r="Q14" s="1134"/>
      <c r="R14" s="1134"/>
      <c r="S14" s="1135"/>
    </row>
    <row r="15" spans="1:20" ht="18" x14ac:dyDescent="0.25">
      <c r="A15" s="202" t="s">
        <v>76</v>
      </c>
      <c r="B15" s="200"/>
      <c r="C15" s="200"/>
      <c r="D15" s="306"/>
      <c r="E15" s="306"/>
      <c r="F15" s="313"/>
      <c r="G15" s="1147" t="s">
        <v>77</v>
      </c>
      <c r="H15" s="1147"/>
      <c r="I15" s="1147"/>
      <c r="J15" s="1147"/>
      <c r="K15" s="1147" t="s">
        <v>78</v>
      </c>
      <c r="L15" s="1147"/>
      <c r="M15" s="1147"/>
      <c r="N15" s="1147"/>
      <c r="O15" s="1147" t="s">
        <v>79</v>
      </c>
      <c r="P15" s="1147"/>
      <c r="Q15" s="1147"/>
      <c r="R15" s="1147"/>
      <c r="S15" s="1148"/>
    </row>
    <row r="16" spans="1:20" x14ac:dyDescent="0.25">
      <c r="A16" s="1149" t="s">
        <v>367</v>
      </c>
      <c r="B16" s="1150"/>
      <c r="C16" s="1150"/>
      <c r="D16" s="1150"/>
      <c r="E16" s="1150"/>
      <c r="F16" s="1151"/>
      <c r="G16" s="1152">
        <f>+G17+G18</f>
        <v>28590000</v>
      </c>
      <c r="H16" s="1152"/>
      <c r="I16" s="1152"/>
      <c r="J16" s="1152"/>
      <c r="K16" s="1153">
        <v>0</v>
      </c>
      <c r="L16" s="1153"/>
      <c r="M16" s="1153"/>
      <c r="N16" s="1153"/>
      <c r="O16" s="1154">
        <f t="shared" ref="O16:O18" si="0">SUM(G16:N16)</f>
        <v>28590000</v>
      </c>
      <c r="P16" s="1155"/>
      <c r="Q16" s="1155"/>
      <c r="R16" s="1155"/>
      <c r="S16" s="1156"/>
    </row>
    <row r="17" spans="1:19" x14ac:dyDescent="0.25">
      <c r="A17" s="1137" t="s">
        <v>368</v>
      </c>
      <c r="B17" s="1138"/>
      <c r="C17" s="1138"/>
      <c r="D17" s="1138"/>
      <c r="E17" s="1138"/>
      <c r="F17" s="1139"/>
      <c r="G17" s="1140">
        <v>0</v>
      </c>
      <c r="H17" s="1140"/>
      <c r="I17" s="1140"/>
      <c r="J17" s="1140"/>
      <c r="K17" s="1140">
        <v>0</v>
      </c>
      <c r="L17" s="1140"/>
      <c r="M17" s="1140"/>
      <c r="N17" s="1140"/>
      <c r="O17" s="1141">
        <f t="shared" si="0"/>
        <v>0</v>
      </c>
      <c r="P17" s="1142"/>
      <c r="Q17" s="1142"/>
      <c r="R17" s="1142"/>
      <c r="S17" s="1143"/>
    </row>
    <row r="18" spans="1:19" x14ac:dyDescent="0.25">
      <c r="A18" s="1137" t="s">
        <v>369</v>
      </c>
      <c r="B18" s="1138"/>
      <c r="C18" s="1138"/>
      <c r="D18" s="1138"/>
      <c r="E18" s="1138"/>
      <c r="F18" s="1139"/>
      <c r="G18" s="1140">
        <f>+G19+G20+G21+G27+G28+G32</f>
        <v>28590000</v>
      </c>
      <c r="H18" s="1140"/>
      <c r="I18" s="1140"/>
      <c r="J18" s="1140"/>
      <c r="K18" s="1140">
        <f>SUM(K19:N20)</f>
        <v>0</v>
      </c>
      <c r="L18" s="1140"/>
      <c r="M18" s="1140"/>
      <c r="N18" s="1140"/>
      <c r="O18" s="1144">
        <f t="shared" si="0"/>
        <v>28590000</v>
      </c>
      <c r="P18" s="1145"/>
      <c r="Q18" s="1145"/>
      <c r="R18" s="1145"/>
      <c r="S18" s="1146"/>
    </row>
    <row r="19" spans="1:19" x14ac:dyDescent="0.25">
      <c r="A19" s="1157" t="s">
        <v>370</v>
      </c>
      <c r="B19" s="1158"/>
      <c r="C19" s="1158"/>
      <c r="D19" s="1158"/>
      <c r="E19" s="1158"/>
      <c r="F19" s="1159"/>
      <c r="G19" s="1160">
        <v>10000000</v>
      </c>
      <c r="H19" s="1160"/>
      <c r="I19" s="1160"/>
      <c r="J19" s="1160"/>
      <c r="K19" s="1161">
        <v>0</v>
      </c>
      <c r="L19" s="1161"/>
      <c r="M19" s="1161"/>
      <c r="N19" s="1161"/>
      <c r="O19" s="1172">
        <f>SUM(G19:N19)</f>
        <v>10000000</v>
      </c>
      <c r="P19" s="1173"/>
      <c r="Q19" s="1173"/>
      <c r="R19" s="1173"/>
      <c r="S19" s="1174"/>
    </row>
    <row r="20" spans="1:19" x14ac:dyDescent="0.25">
      <c r="A20" s="1157" t="s">
        <v>371</v>
      </c>
      <c r="B20" s="1158"/>
      <c r="C20" s="1158"/>
      <c r="D20" s="1158"/>
      <c r="E20" s="1158"/>
      <c r="F20" s="1159"/>
      <c r="G20" s="1160">
        <v>8000000</v>
      </c>
      <c r="H20" s="1160"/>
      <c r="I20" s="1160"/>
      <c r="J20" s="1160"/>
      <c r="K20" s="1161">
        <v>0</v>
      </c>
      <c r="L20" s="1161"/>
      <c r="M20" s="1161"/>
      <c r="N20" s="1161"/>
      <c r="O20" s="1172">
        <f>SUM(G20:N20)</f>
        <v>8000000</v>
      </c>
      <c r="P20" s="1173"/>
      <c r="Q20" s="1173"/>
      <c r="R20" s="1173"/>
      <c r="S20" s="1174"/>
    </row>
    <row r="21" spans="1:19" x14ac:dyDescent="0.25">
      <c r="A21" s="1157" t="s">
        <v>372</v>
      </c>
      <c r="B21" s="1158"/>
      <c r="C21" s="1158"/>
      <c r="D21" s="1158"/>
      <c r="E21" s="1158"/>
      <c r="F21" s="1159"/>
      <c r="G21" s="1160">
        <f>SUM(G22:J26)</f>
        <v>1090000</v>
      </c>
      <c r="H21" s="1160"/>
      <c r="I21" s="1160"/>
      <c r="J21" s="1160"/>
      <c r="K21" s="1161">
        <f>SUM(K22:N26)</f>
        <v>0</v>
      </c>
      <c r="L21" s="1161"/>
      <c r="M21" s="1161"/>
      <c r="N21" s="1161"/>
      <c r="O21" s="1162">
        <f>SUM(G21:N21)</f>
        <v>1090000</v>
      </c>
      <c r="P21" s="1163"/>
      <c r="Q21" s="1163"/>
      <c r="R21" s="1163"/>
      <c r="S21" s="1164"/>
    </row>
    <row r="22" spans="1:19" x14ac:dyDescent="0.25">
      <c r="A22" s="1165" t="s">
        <v>373</v>
      </c>
      <c r="B22" s="1166"/>
      <c r="C22" s="1166"/>
      <c r="D22" s="1166"/>
      <c r="E22" s="1166"/>
      <c r="F22" s="1167"/>
      <c r="G22" s="1168">
        <v>400000</v>
      </c>
      <c r="H22" s="1168"/>
      <c r="I22" s="1168"/>
      <c r="J22" s="1168"/>
      <c r="K22" s="1168">
        <v>0</v>
      </c>
      <c r="L22" s="1168"/>
      <c r="M22" s="1168"/>
      <c r="N22" s="1168"/>
      <c r="O22" s="1169">
        <f>SUM(G22:N22)</f>
        <v>400000</v>
      </c>
      <c r="P22" s="1170"/>
      <c r="Q22" s="1170"/>
      <c r="R22" s="1170"/>
      <c r="S22" s="1171"/>
    </row>
    <row r="23" spans="1:19" x14ac:dyDescent="0.25">
      <c r="A23" s="1165" t="s">
        <v>374</v>
      </c>
      <c r="B23" s="1166"/>
      <c r="C23" s="1166"/>
      <c r="D23" s="1166"/>
      <c r="E23" s="1166"/>
      <c r="F23" s="1167"/>
      <c r="G23" s="1168">
        <v>100000</v>
      </c>
      <c r="H23" s="1168"/>
      <c r="I23" s="1168"/>
      <c r="J23" s="1168"/>
      <c r="K23" s="1168">
        <v>0</v>
      </c>
      <c r="L23" s="1168"/>
      <c r="M23" s="1168"/>
      <c r="N23" s="1168"/>
      <c r="O23" s="1169">
        <f t="shared" ref="O23:O26" si="1">SUM(G23:N23)</f>
        <v>100000</v>
      </c>
      <c r="P23" s="1170"/>
      <c r="Q23" s="1170"/>
      <c r="R23" s="1170"/>
      <c r="S23" s="1171"/>
    </row>
    <row r="24" spans="1:19" x14ac:dyDescent="0.25">
      <c r="A24" s="1165" t="s">
        <v>375</v>
      </c>
      <c r="B24" s="1166"/>
      <c r="C24" s="1166"/>
      <c r="D24" s="1166"/>
      <c r="E24" s="1166"/>
      <c r="F24" s="1167"/>
      <c r="G24" s="1168">
        <v>200000</v>
      </c>
      <c r="H24" s="1168"/>
      <c r="I24" s="1168"/>
      <c r="J24" s="1168"/>
      <c r="K24" s="1168">
        <v>0</v>
      </c>
      <c r="L24" s="1168"/>
      <c r="M24" s="1168"/>
      <c r="N24" s="1168"/>
      <c r="O24" s="1169">
        <f t="shared" si="1"/>
        <v>200000</v>
      </c>
      <c r="P24" s="1170"/>
      <c r="Q24" s="1170"/>
      <c r="R24" s="1170"/>
      <c r="S24" s="1171"/>
    </row>
    <row r="25" spans="1:19" x14ac:dyDescent="0.25">
      <c r="A25" s="1165" t="s">
        <v>376</v>
      </c>
      <c r="B25" s="1166"/>
      <c r="C25" s="1166"/>
      <c r="D25" s="1166"/>
      <c r="E25" s="1166"/>
      <c r="F25" s="1167"/>
      <c r="G25" s="1168">
        <v>90000</v>
      </c>
      <c r="H25" s="1168"/>
      <c r="I25" s="1168"/>
      <c r="J25" s="1168"/>
      <c r="K25" s="1168">
        <v>0</v>
      </c>
      <c r="L25" s="1168"/>
      <c r="M25" s="1168"/>
      <c r="N25" s="1168"/>
      <c r="O25" s="1169">
        <f t="shared" si="1"/>
        <v>90000</v>
      </c>
      <c r="P25" s="1170"/>
      <c r="Q25" s="1170"/>
      <c r="R25" s="1170"/>
      <c r="S25" s="1171"/>
    </row>
    <row r="26" spans="1:19" x14ac:dyDescent="0.25">
      <c r="A26" s="1165" t="s">
        <v>377</v>
      </c>
      <c r="B26" s="1166"/>
      <c r="C26" s="1166"/>
      <c r="D26" s="1166"/>
      <c r="E26" s="1166"/>
      <c r="F26" s="1167"/>
      <c r="G26" s="1168">
        <v>300000</v>
      </c>
      <c r="H26" s="1168"/>
      <c r="I26" s="1168"/>
      <c r="J26" s="1168"/>
      <c r="K26" s="1168">
        <v>0</v>
      </c>
      <c r="L26" s="1168"/>
      <c r="M26" s="1168"/>
      <c r="N26" s="1168"/>
      <c r="O26" s="1169">
        <f t="shared" si="1"/>
        <v>300000</v>
      </c>
      <c r="P26" s="1170"/>
      <c r="Q26" s="1170"/>
      <c r="R26" s="1170"/>
      <c r="S26" s="1171"/>
    </row>
    <row r="27" spans="1:19" x14ac:dyDescent="0.25">
      <c r="A27" s="1157" t="s">
        <v>378</v>
      </c>
      <c r="B27" s="1158"/>
      <c r="C27" s="1158"/>
      <c r="D27" s="1158"/>
      <c r="E27" s="1158"/>
      <c r="F27" s="1159"/>
      <c r="G27" s="1160">
        <v>3000000</v>
      </c>
      <c r="H27" s="1160"/>
      <c r="I27" s="1160"/>
      <c r="J27" s="1160"/>
      <c r="K27" s="1161">
        <v>0</v>
      </c>
      <c r="L27" s="1161"/>
      <c r="M27" s="1161"/>
      <c r="N27" s="1161"/>
      <c r="O27" s="1172">
        <f>SUM(G27:N27)</f>
        <v>3000000</v>
      </c>
      <c r="P27" s="1173"/>
      <c r="Q27" s="1173"/>
      <c r="R27" s="1173"/>
      <c r="S27" s="1174"/>
    </row>
    <row r="28" spans="1:19" x14ac:dyDescent="0.25">
      <c r="A28" s="1157" t="s">
        <v>379</v>
      </c>
      <c r="B28" s="1158"/>
      <c r="C28" s="1158"/>
      <c r="D28" s="1158"/>
      <c r="E28" s="1158"/>
      <c r="F28" s="1159"/>
      <c r="G28" s="1160">
        <f>SUM(G29:J31)</f>
        <v>1500000</v>
      </c>
      <c r="H28" s="1160"/>
      <c r="I28" s="1160"/>
      <c r="J28" s="1160"/>
      <c r="K28" s="1161">
        <f>SUM(K29:N36)</f>
        <v>0</v>
      </c>
      <c r="L28" s="1161"/>
      <c r="M28" s="1161"/>
      <c r="N28" s="1161"/>
      <c r="O28" s="1162">
        <f>SUM(G28:N28)</f>
        <v>1500000</v>
      </c>
      <c r="P28" s="1163"/>
      <c r="Q28" s="1163"/>
      <c r="R28" s="1163"/>
      <c r="S28" s="1164"/>
    </row>
    <row r="29" spans="1:19" x14ac:dyDescent="0.25">
      <c r="A29" s="1165" t="s">
        <v>380</v>
      </c>
      <c r="B29" s="1166"/>
      <c r="C29" s="1166"/>
      <c r="D29" s="1166"/>
      <c r="E29" s="1166"/>
      <c r="F29" s="1167"/>
      <c r="G29" s="1168">
        <v>500000</v>
      </c>
      <c r="H29" s="1168"/>
      <c r="I29" s="1168"/>
      <c r="J29" s="1168"/>
      <c r="K29" s="1168">
        <v>0</v>
      </c>
      <c r="L29" s="1168"/>
      <c r="M29" s="1168"/>
      <c r="N29" s="1168"/>
      <c r="O29" s="1169">
        <f>SUM(G29:N29)</f>
        <v>500000</v>
      </c>
      <c r="P29" s="1170"/>
      <c r="Q29" s="1170"/>
      <c r="R29" s="1170"/>
      <c r="S29" s="1171"/>
    </row>
    <row r="30" spans="1:19" x14ac:dyDescent="0.25">
      <c r="A30" s="1165" t="s">
        <v>381</v>
      </c>
      <c r="B30" s="1166"/>
      <c r="C30" s="1166"/>
      <c r="D30" s="1166"/>
      <c r="E30" s="1166"/>
      <c r="F30" s="1167"/>
      <c r="G30" s="1168">
        <v>1000000</v>
      </c>
      <c r="H30" s="1168"/>
      <c r="I30" s="1168"/>
      <c r="J30" s="1168"/>
      <c r="K30" s="1168">
        <v>0</v>
      </c>
      <c r="L30" s="1168"/>
      <c r="M30" s="1168"/>
      <c r="N30" s="1168"/>
      <c r="O30" s="1169">
        <f t="shared" ref="O30:O31" si="2">SUM(G30:N30)</f>
        <v>1000000</v>
      </c>
      <c r="P30" s="1170"/>
      <c r="Q30" s="1170"/>
      <c r="R30" s="1170"/>
      <c r="S30" s="1171"/>
    </row>
    <row r="31" spans="1:19" x14ac:dyDescent="0.25">
      <c r="A31" s="1165" t="s">
        <v>382</v>
      </c>
      <c r="B31" s="1166"/>
      <c r="C31" s="1166"/>
      <c r="D31" s="1166"/>
      <c r="E31" s="1166"/>
      <c r="F31" s="1167"/>
      <c r="G31" s="1168">
        <v>0</v>
      </c>
      <c r="H31" s="1168"/>
      <c r="I31" s="1168"/>
      <c r="J31" s="1168"/>
      <c r="K31" s="1168">
        <v>0</v>
      </c>
      <c r="L31" s="1168"/>
      <c r="M31" s="1168"/>
      <c r="N31" s="1168"/>
      <c r="O31" s="1169">
        <f t="shared" si="2"/>
        <v>0</v>
      </c>
      <c r="P31" s="1170"/>
      <c r="Q31" s="1170"/>
      <c r="R31" s="1170"/>
      <c r="S31" s="1171"/>
    </row>
    <row r="32" spans="1:19" x14ac:dyDescent="0.25">
      <c r="A32" s="1157" t="s">
        <v>383</v>
      </c>
      <c r="B32" s="1158"/>
      <c r="C32" s="1158"/>
      <c r="D32" s="1158"/>
      <c r="E32" s="1158"/>
      <c r="F32" s="1159"/>
      <c r="G32" s="1160">
        <f>SUM(G33:J34)</f>
        <v>5000000</v>
      </c>
      <c r="H32" s="1160"/>
      <c r="I32" s="1160"/>
      <c r="J32" s="1160"/>
      <c r="K32" s="1161">
        <f>SUM(K33:N34)</f>
        <v>0</v>
      </c>
      <c r="L32" s="1161"/>
      <c r="M32" s="1161"/>
      <c r="N32" s="1161"/>
      <c r="O32" s="1162">
        <f>SUM(G32:N32)</f>
        <v>5000000</v>
      </c>
      <c r="P32" s="1163"/>
      <c r="Q32" s="1163"/>
      <c r="R32" s="1163"/>
      <c r="S32" s="1164"/>
    </row>
    <row r="33" spans="1:19" x14ac:dyDescent="0.25">
      <c r="A33" s="1165" t="s">
        <v>384</v>
      </c>
      <c r="B33" s="1166"/>
      <c r="C33" s="1166"/>
      <c r="D33" s="1166"/>
      <c r="E33" s="1166"/>
      <c r="F33" s="1167"/>
      <c r="G33" s="1168">
        <v>500000</v>
      </c>
      <c r="H33" s="1168"/>
      <c r="I33" s="1168"/>
      <c r="J33" s="1168"/>
      <c r="K33" s="1168">
        <v>0</v>
      </c>
      <c r="L33" s="1168"/>
      <c r="M33" s="1168"/>
      <c r="N33" s="1168"/>
      <c r="O33" s="1169">
        <f>SUM(G33:N33)</f>
        <v>500000</v>
      </c>
      <c r="P33" s="1170"/>
      <c r="Q33" s="1170"/>
      <c r="R33" s="1170"/>
      <c r="S33" s="1171"/>
    </row>
    <row r="34" spans="1:19" x14ac:dyDescent="0.25">
      <c r="A34" s="1165" t="s">
        <v>385</v>
      </c>
      <c r="B34" s="1166"/>
      <c r="C34" s="1166"/>
      <c r="D34" s="1166"/>
      <c r="E34" s="1166"/>
      <c r="F34" s="1167"/>
      <c r="G34" s="1168">
        <v>4500000</v>
      </c>
      <c r="H34" s="1168"/>
      <c r="I34" s="1168"/>
      <c r="J34" s="1168"/>
      <c r="K34" s="1168">
        <v>0</v>
      </c>
      <c r="L34" s="1168"/>
      <c r="M34" s="1168"/>
      <c r="N34" s="1168"/>
      <c r="O34" s="1169">
        <f t="shared" ref="O34:O35" si="3">SUM(G34:N34)</f>
        <v>4500000</v>
      </c>
      <c r="P34" s="1170"/>
      <c r="Q34" s="1170"/>
      <c r="R34" s="1170"/>
      <c r="S34" s="1171"/>
    </row>
    <row r="35" spans="1:19" x14ac:dyDescent="0.25">
      <c r="A35" s="1149" t="s">
        <v>386</v>
      </c>
      <c r="B35" s="1150"/>
      <c r="C35" s="1150"/>
      <c r="D35" s="1150"/>
      <c r="E35" s="1150"/>
      <c r="F35" s="1151"/>
      <c r="G35" s="1152">
        <f>G36</f>
        <v>3500000</v>
      </c>
      <c r="H35" s="1152"/>
      <c r="I35" s="1152"/>
      <c r="J35" s="1152"/>
      <c r="K35" s="1153">
        <v>0</v>
      </c>
      <c r="L35" s="1153"/>
      <c r="M35" s="1153"/>
      <c r="N35" s="1153"/>
      <c r="O35" s="1154">
        <f t="shared" si="3"/>
        <v>3500000</v>
      </c>
      <c r="P35" s="1155"/>
      <c r="Q35" s="1155"/>
      <c r="R35" s="1155"/>
      <c r="S35" s="1156"/>
    </row>
    <row r="36" spans="1:19" x14ac:dyDescent="0.25">
      <c r="A36" s="1137" t="s">
        <v>387</v>
      </c>
      <c r="B36" s="1138"/>
      <c r="C36" s="1138"/>
      <c r="D36" s="1138"/>
      <c r="E36" s="1138"/>
      <c r="F36" s="1139"/>
      <c r="G36" s="1160">
        <f>SUM(G37:J40)</f>
        <v>3500000</v>
      </c>
      <c r="H36" s="1160"/>
      <c r="I36" s="1160"/>
      <c r="J36" s="1160"/>
      <c r="K36" s="1161">
        <f>SUM(K37:N40)</f>
        <v>0</v>
      </c>
      <c r="L36" s="1161"/>
      <c r="M36" s="1161"/>
      <c r="N36" s="1161"/>
      <c r="O36" s="1162">
        <f>SUM(G36:N36)</f>
        <v>3500000</v>
      </c>
      <c r="P36" s="1163"/>
      <c r="Q36" s="1163"/>
      <c r="R36" s="1163"/>
      <c r="S36" s="1164"/>
    </row>
    <row r="37" spans="1:19" x14ac:dyDescent="0.25">
      <c r="A37" s="1165" t="s">
        <v>388</v>
      </c>
      <c r="B37" s="1166"/>
      <c r="C37" s="1166"/>
      <c r="D37" s="1166"/>
      <c r="E37" s="1166"/>
      <c r="F37" s="1167"/>
      <c r="G37" s="1168">
        <v>1000000</v>
      </c>
      <c r="H37" s="1168"/>
      <c r="I37" s="1168"/>
      <c r="J37" s="1168"/>
      <c r="K37" s="1168">
        <v>0</v>
      </c>
      <c r="L37" s="1168"/>
      <c r="M37" s="1168"/>
      <c r="N37" s="1168"/>
      <c r="O37" s="1169">
        <f>SUM(G37:N37)</f>
        <v>1000000</v>
      </c>
      <c r="P37" s="1170"/>
      <c r="Q37" s="1170"/>
      <c r="R37" s="1170"/>
      <c r="S37" s="1171"/>
    </row>
    <row r="38" spans="1:19" x14ac:dyDescent="0.25">
      <c r="A38" s="1165" t="s">
        <v>389</v>
      </c>
      <c r="B38" s="1166"/>
      <c r="C38" s="1166"/>
      <c r="D38" s="1166"/>
      <c r="E38" s="1166"/>
      <c r="F38" s="1167"/>
      <c r="G38" s="1168">
        <v>1500000</v>
      </c>
      <c r="H38" s="1168"/>
      <c r="I38" s="1168"/>
      <c r="J38" s="1168"/>
      <c r="K38" s="1168">
        <v>0</v>
      </c>
      <c r="L38" s="1168"/>
      <c r="M38" s="1168"/>
      <c r="N38" s="1168"/>
      <c r="O38" s="1169">
        <f>SUM(G38:N38)</f>
        <v>1500000</v>
      </c>
      <c r="P38" s="1170"/>
      <c r="Q38" s="1170"/>
      <c r="R38" s="1170"/>
      <c r="S38" s="1171"/>
    </row>
    <row r="39" spans="1:19" x14ac:dyDescent="0.25">
      <c r="A39" s="1165" t="s">
        <v>390</v>
      </c>
      <c r="B39" s="1166"/>
      <c r="C39" s="1166"/>
      <c r="D39" s="1166"/>
      <c r="E39" s="1166"/>
      <c r="F39" s="1167"/>
      <c r="G39" s="1168">
        <v>1000000</v>
      </c>
      <c r="H39" s="1168"/>
      <c r="I39" s="1168"/>
      <c r="J39" s="1168"/>
      <c r="K39" s="1168">
        <v>0</v>
      </c>
      <c r="L39" s="1168"/>
      <c r="M39" s="1168"/>
      <c r="N39" s="1168"/>
      <c r="O39" s="1169">
        <f t="shared" ref="O39:O40" si="4">SUM(G39:N39)</f>
        <v>1000000</v>
      </c>
      <c r="P39" s="1170"/>
      <c r="Q39" s="1170"/>
      <c r="R39" s="1170"/>
      <c r="S39" s="1171"/>
    </row>
    <row r="40" spans="1:19" x14ac:dyDescent="0.25">
      <c r="A40" s="1165" t="s">
        <v>391</v>
      </c>
      <c r="B40" s="1166"/>
      <c r="C40" s="1166"/>
      <c r="D40" s="1166"/>
      <c r="E40" s="1166"/>
      <c r="F40" s="1167"/>
      <c r="G40" s="1168">
        <v>0</v>
      </c>
      <c r="H40" s="1168"/>
      <c r="I40" s="1168"/>
      <c r="J40" s="1168"/>
      <c r="K40" s="1168">
        <v>0</v>
      </c>
      <c r="L40" s="1168"/>
      <c r="M40" s="1168"/>
      <c r="N40" s="1168"/>
      <c r="O40" s="1175">
        <f t="shared" si="4"/>
        <v>0</v>
      </c>
      <c r="P40" s="1176"/>
      <c r="Q40" s="1176"/>
      <c r="R40" s="1176"/>
      <c r="S40" s="1177"/>
    </row>
    <row r="41" spans="1:19" x14ac:dyDescent="0.25">
      <c r="A41" s="1149" t="s">
        <v>392</v>
      </c>
      <c r="B41" s="1150"/>
      <c r="C41" s="1150"/>
      <c r="D41" s="1150"/>
      <c r="E41" s="1150"/>
      <c r="F41" s="1151"/>
      <c r="G41" s="1152">
        <f>G42</f>
        <v>47300000</v>
      </c>
      <c r="H41" s="1152"/>
      <c r="I41" s="1152"/>
      <c r="J41" s="1152"/>
      <c r="K41" s="1153">
        <f>K42</f>
        <v>0</v>
      </c>
      <c r="L41" s="1153"/>
      <c r="M41" s="1153"/>
      <c r="N41" s="1153"/>
      <c r="O41" s="1154">
        <f>SUM(G41:N41)</f>
        <v>47300000</v>
      </c>
      <c r="P41" s="1155"/>
      <c r="Q41" s="1155"/>
      <c r="R41" s="1155"/>
      <c r="S41" s="1156"/>
    </row>
    <row r="42" spans="1:19" x14ac:dyDescent="0.25">
      <c r="A42" s="1137" t="s">
        <v>393</v>
      </c>
      <c r="B42" s="1138"/>
      <c r="C42" s="1138"/>
      <c r="D42" s="1138"/>
      <c r="E42" s="1138"/>
      <c r="F42" s="1139"/>
      <c r="G42" s="1160">
        <f>SUM(G43:J46)</f>
        <v>47300000</v>
      </c>
      <c r="H42" s="1160"/>
      <c r="I42" s="1160"/>
      <c r="J42" s="1160"/>
      <c r="K42" s="1161">
        <f>SUM(K43:N46)</f>
        <v>0</v>
      </c>
      <c r="L42" s="1161"/>
      <c r="M42" s="1161"/>
      <c r="N42" s="1161"/>
      <c r="O42" s="1162">
        <f>SUM(G42:N42)</f>
        <v>47300000</v>
      </c>
      <c r="P42" s="1163"/>
      <c r="Q42" s="1163"/>
      <c r="R42" s="1163"/>
      <c r="S42" s="1164"/>
    </row>
    <row r="43" spans="1:19" x14ac:dyDescent="0.25">
      <c r="A43" s="1165" t="s">
        <v>394</v>
      </c>
      <c r="B43" s="1166"/>
      <c r="C43" s="1166"/>
      <c r="D43" s="1166"/>
      <c r="E43" s="1166"/>
      <c r="F43" s="1167"/>
      <c r="G43" s="1168">
        <v>500000</v>
      </c>
      <c r="H43" s="1168"/>
      <c r="I43" s="1168"/>
      <c r="J43" s="1168"/>
      <c r="K43" s="1168">
        <v>0</v>
      </c>
      <c r="L43" s="1168"/>
      <c r="M43" s="1168"/>
      <c r="N43" s="1168"/>
      <c r="O43" s="1169">
        <f>SUM(G43:N43)</f>
        <v>500000</v>
      </c>
      <c r="P43" s="1170"/>
      <c r="Q43" s="1170"/>
      <c r="R43" s="1170"/>
      <c r="S43" s="1171"/>
    </row>
    <row r="44" spans="1:19" x14ac:dyDescent="0.25">
      <c r="A44" s="1165" t="s">
        <v>395</v>
      </c>
      <c r="B44" s="1166"/>
      <c r="C44" s="1166"/>
      <c r="D44" s="1166"/>
      <c r="E44" s="1166"/>
      <c r="F44" s="1167"/>
      <c r="G44" s="1168">
        <v>2000000</v>
      </c>
      <c r="H44" s="1168"/>
      <c r="I44" s="1168"/>
      <c r="J44" s="1168"/>
      <c r="K44" s="1168">
        <v>0</v>
      </c>
      <c r="L44" s="1168"/>
      <c r="M44" s="1168"/>
      <c r="N44" s="1168"/>
      <c r="O44" s="1169">
        <f t="shared" ref="O44:O46" si="5">SUM(G44:N44)</f>
        <v>2000000</v>
      </c>
      <c r="P44" s="1170"/>
      <c r="Q44" s="1170"/>
      <c r="R44" s="1170"/>
      <c r="S44" s="1171"/>
    </row>
    <row r="45" spans="1:19" x14ac:dyDescent="0.25">
      <c r="A45" s="1165" t="s">
        <v>396</v>
      </c>
      <c r="B45" s="1166"/>
      <c r="C45" s="1166"/>
      <c r="D45" s="1166"/>
      <c r="E45" s="1166"/>
      <c r="F45" s="1167"/>
      <c r="G45" s="1168">
        <v>3800000</v>
      </c>
      <c r="H45" s="1168"/>
      <c r="I45" s="1168"/>
      <c r="J45" s="1168"/>
      <c r="K45" s="1168">
        <v>0</v>
      </c>
      <c r="L45" s="1168"/>
      <c r="M45" s="1168"/>
      <c r="N45" s="1168"/>
      <c r="O45" s="1169">
        <f t="shared" si="5"/>
        <v>3800000</v>
      </c>
      <c r="P45" s="1170"/>
      <c r="Q45" s="1170"/>
      <c r="R45" s="1170"/>
      <c r="S45" s="1171"/>
    </row>
    <row r="46" spans="1:19" x14ac:dyDescent="0.25">
      <c r="A46" s="1165" t="s">
        <v>397</v>
      </c>
      <c r="B46" s="1166"/>
      <c r="C46" s="1166"/>
      <c r="D46" s="1166"/>
      <c r="E46" s="1166"/>
      <c r="F46" s="1167"/>
      <c r="G46" s="1168">
        <v>41000000</v>
      </c>
      <c r="H46" s="1168"/>
      <c r="I46" s="1168"/>
      <c r="J46" s="1168"/>
      <c r="K46" s="1168">
        <v>0</v>
      </c>
      <c r="L46" s="1168"/>
      <c r="M46" s="1168"/>
      <c r="N46" s="1168"/>
      <c r="O46" s="1169">
        <f t="shared" si="5"/>
        <v>41000000</v>
      </c>
      <c r="P46" s="1170"/>
      <c r="Q46" s="1170"/>
      <c r="R46" s="1170"/>
      <c r="S46" s="1171"/>
    </row>
    <row r="47" spans="1:19" ht="16.2" thickBot="1" x14ac:dyDescent="0.3">
      <c r="A47" s="1178" t="s">
        <v>80</v>
      </c>
      <c r="B47" s="1179"/>
      <c r="C47" s="1179"/>
      <c r="D47" s="1179"/>
      <c r="E47" s="1179"/>
      <c r="F47" s="1179"/>
      <c r="G47" s="1180">
        <f>G16+G35+G41</f>
        <v>79390000</v>
      </c>
      <c r="H47" s="1180"/>
      <c r="I47" s="1180"/>
      <c r="J47" s="1180"/>
      <c r="K47" s="1180">
        <f>K16+K35+K41</f>
        <v>0</v>
      </c>
      <c r="L47" s="1180"/>
      <c r="M47" s="1180"/>
      <c r="N47" s="1180"/>
      <c r="O47" s="1180">
        <f>SUM(G47:N47)</f>
        <v>79390000</v>
      </c>
      <c r="P47" s="1180"/>
      <c r="Q47" s="1180"/>
      <c r="R47" s="1180"/>
      <c r="S47" s="1181"/>
    </row>
    <row r="48" spans="1:19" ht="16.2" thickTop="1" x14ac:dyDescent="0.25">
      <c r="A48" s="203"/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315"/>
    </row>
    <row r="49" spans="1:19" x14ac:dyDescent="0.25">
      <c r="A49" s="1182" t="s">
        <v>81</v>
      </c>
      <c r="B49" s="1183"/>
      <c r="C49" s="1184" t="s">
        <v>82</v>
      </c>
      <c r="D49" s="1184"/>
      <c r="E49" s="1184" t="s">
        <v>83</v>
      </c>
      <c r="F49" s="1184"/>
      <c r="G49" s="1185" t="s">
        <v>81</v>
      </c>
      <c r="H49" s="1185"/>
      <c r="I49" s="1185"/>
      <c r="J49" s="1185"/>
      <c r="K49" s="1185" t="s">
        <v>82</v>
      </c>
      <c r="L49" s="1185"/>
      <c r="M49" s="1185"/>
      <c r="N49" s="1185"/>
      <c r="O49" s="1185" t="s">
        <v>83</v>
      </c>
      <c r="P49" s="1185"/>
      <c r="Q49" s="1185"/>
      <c r="R49" s="1185"/>
      <c r="S49" s="1186"/>
    </row>
    <row r="50" spans="1:19" x14ac:dyDescent="0.25">
      <c r="A50" s="1193" t="s">
        <v>84</v>
      </c>
      <c r="B50" s="1194"/>
      <c r="C50" s="1190" t="s">
        <v>398</v>
      </c>
      <c r="D50" s="1187"/>
      <c r="E50" s="1199" t="s">
        <v>399</v>
      </c>
      <c r="F50" s="1200"/>
      <c r="G50" s="1201" t="s">
        <v>85</v>
      </c>
      <c r="H50" s="1201"/>
      <c r="I50" s="1201"/>
      <c r="J50" s="1201"/>
      <c r="K50" s="1204" t="s">
        <v>400</v>
      </c>
      <c r="L50" s="1205"/>
      <c r="M50" s="1205"/>
      <c r="N50" s="1206"/>
      <c r="O50" s="1207" t="s">
        <v>401</v>
      </c>
      <c r="P50" s="1208"/>
      <c r="Q50" s="1208"/>
      <c r="R50" s="1208"/>
      <c r="S50" s="1209"/>
    </row>
    <row r="51" spans="1:19" x14ac:dyDescent="0.25">
      <c r="A51" s="1195"/>
      <c r="B51" s="1196"/>
      <c r="C51" s="1117"/>
      <c r="D51" s="1116"/>
      <c r="E51" s="1187"/>
      <c r="F51" s="1188"/>
      <c r="G51" s="1202"/>
      <c r="H51" s="1202"/>
      <c r="I51" s="1202"/>
      <c r="J51" s="1202"/>
      <c r="K51" s="1116" t="s">
        <v>402</v>
      </c>
      <c r="L51" s="1117"/>
      <c r="M51" s="1117"/>
      <c r="N51" s="1189"/>
      <c r="O51" s="1199" t="s">
        <v>403</v>
      </c>
      <c r="P51" s="1210"/>
      <c r="Q51" s="1210"/>
      <c r="R51" s="1210"/>
      <c r="S51" s="1211"/>
    </row>
    <row r="52" spans="1:19" x14ac:dyDescent="0.25">
      <c r="A52" s="1195"/>
      <c r="B52" s="1196"/>
      <c r="E52" s="1187"/>
      <c r="F52" s="1188"/>
      <c r="G52" s="1202"/>
      <c r="H52" s="1202"/>
      <c r="I52" s="1202"/>
      <c r="J52" s="1202"/>
      <c r="K52" s="1116" t="s">
        <v>404</v>
      </c>
      <c r="L52" s="1117"/>
      <c r="M52" s="1117"/>
      <c r="N52" s="1189"/>
      <c r="O52" s="1187" t="s">
        <v>405</v>
      </c>
      <c r="P52" s="1190"/>
      <c r="Q52" s="1190"/>
      <c r="R52" s="1190"/>
      <c r="S52" s="1191"/>
    </row>
    <row r="53" spans="1:19" ht="15.6" customHeight="1" x14ac:dyDescent="0.25">
      <c r="A53" s="1195"/>
      <c r="B53" s="1196"/>
      <c r="C53" s="1117"/>
      <c r="D53" s="1116"/>
      <c r="E53" s="192"/>
      <c r="F53" s="204"/>
      <c r="G53" s="1202"/>
      <c r="H53" s="1202"/>
      <c r="I53" s="1202"/>
      <c r="J53" s="1202"/>
      <c r="K53" s="1192" t="s">
        <v>406</v>
      </c>
      <c r="L53" s="1117"/>
      <c r="M53" s="1117"/>
      <c r="N53" s="1189"/>
      <c r="O53" s="1187" t="s">
        <v>407</v>
      </c>
      <c r="P53" s="1190"/>
      <c r="Q53" s="1190"/>
      <c r="R53" s="1190"/>
      <c r="S53" s="1191"/>
    </row>
    <row r="54" spans="1:19" ht="29.1" customHeight="1" x14ac:dyDescent="0.25">
      <c r="A54" s="1197"/>
      <c r="B54" s="1198"/>
      <c r="C54" s="1134"/>
      <c r="D54" s="1212"/>
      <c r="E54" s="1213"/>
      <c r="F54" s="1214"/>
      <c r="G54" s="1203"/>
      <c r="H54" s="1203"/>
      <c r="I54" s="1203"/>
      <c r="J54" s="1203"/>
      <c r="K54" s="1215" t="s">
        <v>408</v>
      </c>
      <c r="L54" s="1216"/>
      <c r="M54" s="1216"/>
      <c r="N54" s="1216"/>
      <c r="O54" s="1217"/>
      <c r="P54" s="1217"/>
      <c r="Q54" s="1217"/>
      <c r="R54" s="1217"/>
      <c r="S54" s="1218"/>
    </row>
    <row r="55" spans="1:19" ht="18" x14ac:dyDescent="0.25">
      <c r="A55" s="312" t="s">
        <v>86</v>
      </c>
      <c r="B55" s="284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316"/>
    </row>
    <row r="56" spans="1:19" x14ac:dyDescent="0.25">
      <c r="A56" s="1182" t="s">
        <v>81</v>
      </c>
      <c r="B56" s="1183"/>
      <c r="C56" s="1147" t="s">
        <v>82</v>
      </c>
      <c r="D56" s="1147"/>
      <c r="E56" s="1185" t="s">
        <v>83</v>
      </c>
      <c r="F56" s="1185"/>
      <c r="G56" s="1185" t="s">
        <v>81</v>
      </c>
      <c r="H56" s="1185"/>
      <c r="I56" s="1185"/>
      <c r="J56" s="1185"/>
      <c r="K56" s="1147" t="s">
        <v>82</v>
      </c>
      <c r="L56" s="1147"/>
      <c r="M56" s="1147"/>
      <c r="N56" s="1147"/>
      <c r="O56" s="1147" t="s">
        <v>83</v>
      </c>
      <c r="P56" s="1147"/>
      <c r="Q56" s="1147"/>
      <c r="R56" s="1147"/>
      <c r="S56" s="1148"/>
    </row>
    <row r="57" spans="1:19" ht="18.600000000000001" customHeight="1" x14ac:dyDescent="0.25">
      <c r="A57" s="1219" t="s">
        <v>409</v>
      </c>
      <c r="B57" s="1220"/>
      <c r="C57" s="1190" t="s">
        <v>398</v>
      </c>
      <c r="D57" s="1187"/>
      <c r="E57" s="1199" t="s">
        <v>399</v>
      </c>
      <c r="F57" s="1200"/>
      <c r="G57" s="1220" t="s">
        <v>410</v>
      </c>
      <c r="H57" s="1223"/>
      <c r="I57" s="1223"/>
      <c r="J57" s="1223"/>
      <c r="K57" s="1204" t="s">
        <v>400</v>
      </c>
      <c r="L57" s="1205"/>
      <c r="M57" s="1205"/>
      <c r="N57" s="1206"/>
      <c r="O57" s="1207" t="s">
        <v>401</v>
      </c>
      <c r="P57" s="1208"/>
      <c r="Q57" s="1208"/>
      <c r="R57" s="1208"/>
      <c r="S57" s="1209"/>
    </row>
    <row r="58" spans="1:19" x14ac:dyDescent="0.25">
      <c r="A58" s="1221"/>
      <c r="B58" s="1222"/>
      <c r="C58" s="1117"/>
      <c r="D58" s="1116"/>
      <c r="E58" s="1187"/>
      <c r="F58" s="1188"/>
      <c r="G58" s="1222"/>
      <c r="H58" s="1224"/>
      <c r="I58" s="1224"/>
      <c r="J58" s="1224"/>
      <c r="K58" s="1116" t="s">
        <v>402</v>
      </c>
      <c r="L58" s="1117"/>
      <c r="M58" s="1117"/>
      <c r="N58" s="1189"/>
      <c r="O58" s="1199" t="s">
        <v>403</v>
      </c>
      <c r="P58" s="1210"/>
      <c r="Q58" s="1210"/>
      <c r="R58" s="1210"/>
      <c r="S58" s="1211"/>
    </row>
    <row r="59" spans="1:19" x14ac:dyDescent="0.25">
      <c r="A59" s="1221"/>
      <c r="B59" s="1222"/>
      <c r="C59" s="1117"/>
      <c r="D59" s="1116"/>
      <c r="E59" s="1187"/>
      <c r="F59" s="1188"/>
      <c r="G59" s="1222"/>
      <c r="H59" s="1224"/>
      <c r="I59" s="1224"/>
      <c r="J59" s="1224"/>
      <c r="K59" s="1116" t="s">
        <v>404</v>
      </c>
      <c r="L59" s="1117"/>
      <c r="M59" s="1117"/>
      <c r="N59" s="1189"/>
      <c r="O59" s="1187" t="s">
        <v>405</v>
      </c>
      <c r="P59" s="1190"/>
      <c r="Q59" s="1190"/>
      <c r="R59" s="1190"/>
      <c r="S59" s="1191"/>
    </row>
    <row r="60" spans="1:19" ht="15.6" customHeight="1" x14ac:dyDescent="0.25">
      <c r="A60" s="1221"/>
      <c r="B60" s="1222"/>
      <c r="C60" s="1117"/>
      <c r="D60" s="1116"/>
      <c r="E60" s="192"/>
      <c r="F60" s="204"/>
      <c r="G60" s="1222"/>
      <c r="H60" s="1224"/>
      <c r="I60" s="1224"/>
      <c r="J60" s="1224"/>
      <c r="K60" s="1192" t="s">
        <v>406</v>
      </c>
      <c r="L60" s="1117"/>
      <c r="M60" s="1117"/>
      <c r="N60" s="1189"/>
      <c r="O60" s="1187" t="s">
        <v>407</v>
      </c>
      <c r="P60" s="1190"/>
      <c r="Q60" s="1190"/>
      <c r="R60" s="1190"/>
      <c r="S60" s="1191"/>
    </row>
    <row r="61" spans="1:19" ht="32.1" customHeight="1" x14ac:dyDescent="0.25">
      <c r="A61" s="1221"/>
      <c r="B61" s="1222"/>
      <c r="C61" s="1134"/>
      <c r="D61" s="1212"/>
      <c r="E61" s="1213"/>
      <c r="F61" s="1214"/>
      <c r="G61" s="1225"/>
      <c r="H61" s="1226"/>
      <c r="I61" s="1226"/>
      <c r="J61" s="1226"/>
      <c r="K61" s="1215" t="s">
        <v>408</v>
      </c>
      <c r="L61" s="1216"/>
      <c r="M61" s="1216"/>
      <c r="N61" s="1216"/>
      <c r="O61" s="1217"/>
      <c r="P61" s="1217"/>
      <c r="Q61" s="1217"/>
      <c r="R61" s="1217"/>
      <c r="S61" s="1218"/>
    </row>
    <row r="62" spans="1:19" ht="18" x14ac:dyDescent="0.25">
      <c r="A62" s="1227" t="s">
        <v>90</v>
      </c>
      <c r="B62" s="1228"/>
      <c r="C62" s="133"/>
      <c r="E62" s="270"/>
      <c r="F62" s="270"/>
      <c r="G62" s="270"/>
      <c r="H62" s="270"/>
      <c r="I62" s="270"/>
      <c r="J62" s="270"/>
      <c r="K62" s="270"/>
      <c r="L62" s="270"/>
      <c r="M62" s="270"/>
      <c r="N62" s="270"/>
      <c r="O62" s="270"/>
      <c r="P62" s="270"/>
      <c r="Q62" s="270"/>
      <c r="R62" s="270"/>
      <c r="S62" s="316"/>
    </row>
    <row r="63" spans="1:19" ht="15.6" customHeight="1" x14ac:dyDescent="0.25">
      <c r="A63" s="1193" t="s">
        <v>411</v>
      </c>
      <c r="B63" s="1194"/>
      <c r="C63" s="1231" t="s">
        <v>412</v>
      </c>
      <c r="D63" s="1231"/>
      <c r="E63" s="1231"/>
      <c r="F63" s="1232" t="s">
        <v>92</v>
      </c>
      <c r="G63" s="1223"/>
      <c r="H63" s="1235" t="s">
        <v>413</v>
      </c>
      <c r="I63" s="1235"/>
      <c r="J63" s="1235"/>
      <c r="K63" s="1235"/>
      <c r="L63" s="1235"/>
      <c r="M63" s="1235"/>
      <c r="N63" s="1235"/>
      <c r="O63" s="1235"/>
      <c r="P63" s="1235"/>
      <c r="Q63" s="1235"/>
      <c r="R63" s="1235"/>
      <c r="S63" s="1236"/>
    </row>
    <row r="64" spans="1:19" ht="15.6" customHeight="1" x14ac:dyDescent="0.25">
      <c r="A64" s="1193"/>
      <c r="B64" s="1194"/>
      <c r="C64" s="1237" t="s">
        <v>402</v>
      </c>
      <c r="D64" s="1237"/>
      <c r="E64" s="1237"/>
      <c r="F64" s="1233"/>
      <c r="G64" s="1224"/>
      <c r="H64" s="1242" t="s">
        <v>414</v>
      </c>
      <c r="I64" s="1242"/>
      <c r="J64" s="1242"/>
      <c r="K64" s="1242"/>
      <c r="L64" s="1242"/>
      <c r="M64" s="1242"/>
      <c r="N64" s="1242"/>
      <c r="O64" s="1242"/>
      <c r="P64" s="1242"/>
      <c r="Q64" s="1242"/>
      <c r="R64" s="1242"/>
      <c r="S64" s="1243"/>
    </row>
    <row r="65" spans="1:21" ht="15.6" customHeight="1" x14ac:dyDescent="0.25">
      <c r="A65" s="1193"/>
      <c r="B65" s="1194"/>
      <c r="C65" s="1237" t="s">
        <v>404</v>
      </c>
      <c r="D65" s="1237"/>
      <c r="E65" s="1237"/>
      <c r="F65" s="1233"/>
      <c r="G65" s="1224"/>
      <c r="H65" s="1242" t="s">
        <v>415</v>
      </c>
      <c r="I65" s="1242"/>
      <c r="J65" s="1242"/>
      <c r="K65" s="1242"/>
      <c r="L65" s="1242"/>
      <c r="M65" s="1242"/>
      <c r="N65" s="1242"/>
      <c r="O65" s="1242"/>
      <c r="P65" s="1242"/>
      <c r="Q65" s="1242"/>
      <c r="R65" s="1242"/>
      <c r="S65" s="1243"/>
    </row>
    <row r="66" spans="1:21" x14ac:dyDescent="0.25">
      <c r="A66" s="1229"/>
      <c r="B66" s="1230"/>
      <c r="C66" s="1237" t="s">
        <v>406</v>
      </c>
      <c r="D66" s="1237"/>
      <c r="E66" s="1237"/>
      <c r="F66" s="1234"/>
      <c r="G66" s="1226"/>
      <c r="H66" s="1242" t="s">
        <v>416</v>
      </c>
      <c r="I66" s="1242"/>
      <c r="J66" s="1242"/>
      <c r="K66" s="1242"/>
      <c r="L66" s="1242"/>
      <c r="M66" s="1242"/>
      <c r="N66" s="1242"/>
      <c r="O66" s="1242"/>
      <c r="P66" s="1242"/>
      <c r="Q66" s="1242"/>
      <c r="R66" s="1242"/>
      <c r="S66" s="1243"/>
    </row>
    <row r="67" spans="1:21" x14ac:dyDescent="0.25">
      <c r="A67" s="317"/>
      <c r="S67" s="316"/>
    </row>
    <row r="68" spans="1:21" ht="18" x14ac:dyDescent="0.25">
      <c r="A68" s="1244" t="s">
        <v>93</v>
      </c>
      <c r="B68" s="1245"/>
      <c r="C68" s="156"/>
      <c r="S68" s="316"/>
    </row>
    <row r="69" spans="1:21" x14ac:dyDescent="0.25">
      <c r="A69" s="1238" t="s">
        <v>417</v>
      </c>
      <c r="B69" s="1147"/>
      <c r="C69" s="1147"/>
      <c r="D69" s="1239" t="s">
        <v>95</v>
      </c>
      <c r="E69" s="1239" t="s">
        <v>96</v>
      </c>
      <c r="F69" s="1147" t="s">
        <v>97</v>
      </c>
      <c r="G69" s="1184" t="s">
        <v>98</v>
      </c>
      <c r="H69" s="1184"/>
      <c r="I69" s="1184"/>
      <c r="J69" s="1184"/>
      <c r="K69" s="1184"/>
      <c r="L69" s="1184"/>
      <c r="M69" s="1184"/>
      <c r="N69" s="1184"/>
      <c r="O69" s="1184"/>
      <c r="P69" s="1184"/>
      <c r="Q69" s="1184"/>
      <c r="R69" s="1184"/>
      <c r="S69" s="1148"/>
    </row>
    <row r="70" spans="1:21" x14ac:dyDescent="0.25">
      <c r="A70" s="1238"/>
      <c r="B70" s="1147"/>
      <c r="C70" s="1147"/>
      <c r="D70" s="1239"/>
      <c r="E70" s="1239"/>
      <c r="F70" s="1147"/>
      <c r="G70" s="271" t="s">
        <v>99</v>
      </c>
      <c r="H70" s="271" t="s">
        <v>100</v>
      </c>
      <c r="I70" s="271" t="s">
        <v>101</v>
      </c>
      <c r="J70" s="271" t="s">
        <v>102</v>
      </c>
      <c r="K70" s="271" t="s">
        <v>103</v>
      </c>
      <c r="L70" s="271" t="s">
        <v>104</v>
      </c>
      <c r="M70" s="271" t="s">
        <v>105</v>
      </c>
      <c r="N70" s="271" t="s">
        <v>106</v>
      </c>
      <c r="O70" s="271" t="s">
        <v>107</v>
      </c>
      <c r="P70" s="271" t="s">
        <v>108</v>
      </c>
      <c r="Q70" s="271" t="s">
        <v>109</v>
      </c>
      <c r="R70" s="271" t="s">
        <v>110</v>
      </c>
      <c r="S70" s="314" t="s">
        <v>111</v>
      </c>
    </row>
    <row r="71" spans="1:21" ht="20.85" customHeight="1" x14ac:dyDescent="0.25">
      <c r="A71" s="1240" t="s">
        <v>418</v>
      </c>
      <c r="B71" s="1241"/>
      <c r="C71" s="1241"/>
      <c r="D71" s="327"/>
      <c r="E71" s="328"/>
      <c r="F71" s="329"/>
      <c r="G71" s="329"/>
      <c r="H71" s="329"/>
      <c r="I71" s="329"/>
      <c r="J71" s="329"/>
      <c r="K71" s="329"/>
      <c r="L71" s="329"/>
      <c r="M71" s="329"/>
      <c r="N71" s="329"/>
      <c r="O71" s="329"/>
      <c r="P71" s="329"/>
      <c r="Q71" s="329"/>
      <c r="R71" s="329"/>
      <c r="S71" s="330"/>
    </row>
    <row r="72" spans="1:21" ht="20.85" customHeight="1" x14ac:dyDescent="0.25">
      <c r="A72" s="1252" t="s">
        <v>368</v>
      </c>
      <c r="B72" s="1253"/>
      <c r="C72" s="1253"/>
      <c r="D72" s="318"/>
      <c r="E72" s="319"/>
      <c r="F72" s="320"/>
      <c r="G72" s="320"/>
      <c r="H72" s="320"/>
      <c r="I72" s="320"/>
      <c r="J72" s="320"/>
      <c r="K72" s="320"/>
      <c r="L72" s="320"/>
      <c r="M72" s="320"/>
      <c r="N72" s="320"/>
      <c r="O72" s="320"/>
      <c r="P72" s="320"/>
      <c r="Q72" s="320"/>
      <c r="R72" s="320"/>
      <c r="S72" s="321"/>
    </row>
    <row r="73" spans="1:21" ht="20.85" customHeight="1" x14ac:dyDescent="0.25">
      <c r="A73" s="1250" t="s">
        <v>419</v>
      </c>
      <c r="B73" s="1251"/>
      <c r="C73" s="1251"/>
      <c r="D73" s="331"/>
      <c r="E73" s="332"/>
      <c r="F73" s="333"/>
      <c r="G73" s="333"/>
      <c r="H73" s="333"/>
      <c r="I73" s="333"/>
      <c r="J73" s="333"/>
      <c r="K73" s="333"/>
      <c r="L73" s="333"/>
      <c r="M73" s="333"/>
      <c r="N73" s="333"/>
      <c r="O73" s="333"/>
      <c r="P73" s="333"/>
      <c r="Q73" s="333"/>
      <c r="R73" s="333"/>
      <c r="S73" s="334"/>
    </row>
    <row r="74" spans="1:21" x14ac:dyDescent="0.25">
      <c r="A74" s="1246" t="s">
        <v>420</v>
      </c>
      <c r="B74" s="1216"/>
      <c r="C74" s="1216"/>
      <c r="D74" s="205" t="s">
        <v>421</v>
      </c>
      <c r="E74" s="178" t="s">
        <v>422</v>
      </c>
      <c r="F74" s="206">
        <v>0.2</v>
      </c>
      <c r="G74" s="207">
        <v>0.15</v>
      </c>
      <c r="H74" s="207">
        <v>0.15</v>
      </c>
      <c r="I74" s="207">
        <v>0.15</v>
      </c>
      <c r="J74" s="207">
        <v>0.15</v>
      </c>
      <c r="K74" s="207">
        <v>0.2</v>
      </c>
      <c r="L74" s="207">
        <v>0.2</v>
      </c>
      <c r="M74" s="208"/>
      <c r="N74" s="206"/>
      <c r="O74" s="206"/>
      <c r="P74" s="206"/>
      <c r="Q74" s="206"/>
      <c r="R74" s="206"/>
      <c r="S74" s="322">
        <f t="shared" ref="S74:S79" si="6">SUM(G74:R74)</f>
        <v>1</v>
      </c>
      <c r="U74" s="287"/>
    </row>
    <row r="75" spans="1:21" x14ac:dyDescent="0.25">
      <c r="A75" s="1247" t="s">
        <v>423</v>
      </c>
      <c r="B75" s="1215"/>
      <c r="C75" s="1215"/>
      <c r="D75" s="209" t="s">
        <v>424</v>
      </c>
      <c r="E75" s="178" t="s">
        <v>354</v>
      </c>
      <c r="F75" s="206">
        <v>0.3</v>
      </c>
      <c r="G75" s="207">
        <v>0.1</v>
      </c>
      <c r="H75" s="207">
        <v>0.15</v>
      </c>
      <c r="I75" s="207">
        <v>0.15</v>
      </c>
      <c r="J75" s="207">
        <v>0.15</v>
      </c>
      <c r="K75" s="207">
        <v>0.15</v>
      </c>
      <c r="L75" s="207">
        <v>0.15</v>
      </c>
      <c r="M75" s="207">
        <v>0.15</v>
      </c>
      <c r="N75" s="206"/>
      <c r="O75" s="206"/>
      <c r="P75" s="206"/>
      <c r="Q75" s="206"/>
      <c r="R75" s="206"/>
      <c r="S75" s="322">
        <f t="shared" si="6"/>
        <v>1</v>
      </c>
      <c r="U75" s="288"/>
    </row>
    <row r="76" spans="1:21" x14ac:dyDescent="0.25">
      <c r="A76" s="1246" t="s">
        <v>425</v>
      </c>
      <c r="B76" s="1216"/>
      <c r="C76" s="1216"/>
      <c r="D76" s="209" t="s">
        <v>426</v>
      </c>
      <c r="E76" s="178" t="s">
        <v>427</v>
      </c>
      <c r="F76" s="206">
        <v>0.2</v>
      </c>
      <c r="G76" s="207">
        <v>0.1</v>
      </c>
      <c r="H76" s="207">
        <v>0.15</v>
      </c>
      <c r="I76" s="207">
        <v>0.15</v>
      </c>
      <c r="J76" s="207">
        <v>0.15</v>
      </c>
      <c r="K76" s="207">
        <v>0.15</v>
      </c>
      <c r="L76" s="207">
        <v>0.15</v>
      </c>
      <c r="M76" s="207">
        <v>0.15</v>
      </c>
      <c r="N76" s="206"/>
      <c r="O76" s="206"/>
      <c r="P76" s="206"/>
      <c r="Q76" s="206"/>
      <c r="R76" s="206"/>
      <c r="S76" s="322">
        <f t="shared" si="6"/>
        <v>1</v>
      </c>
      <c r="U76" s="288"/>
    </row>
    <row r="77" spans="1:21" x14ac:dyDescent="0.25">
      <c r="A77" s="1254" t="s">
        <v>428</v>
      </c>
      <c r="B77" s="1255"/>
      <c r="C77" s="1255"/>
      <c r="D77" s="210" t="s">
        <v>429</v>
      </c>
      <c r="E77" s="178" t="s">
        <v>430</v>
      </c>
      <c r="F77" s="206">
        <v>0.05</v>
      </c>
      <c r="G77" s="207">
        <v>0.1</v>
      </c>
      <c r="H77" s="207">
        <v>0.15</v>
      </c>
      <c r="I77" s="207">
        <v>0.15</v>
      </c>
      <c r="J77" s="207">
        <v>0.15</v>
      </c>
      <c r="K77" s="207">
        <v>0.15</v>
      </c>
      <c r="L77" s="207">
        <v>0.15</v>
      </c>
      <c r="M77" s="207">
        <v>0.15</v>
      </c>
      <c r="N77" s="206"/>
      <c r="O77" s="206"/>
      <c r="P77" s="206"/>
      <c r="Q77" s="206"/>
      <c r="R77" s="206"/>
      <c r="S77" s="322">
        <f t="shared" si="6"/>
        <v>1</v>
      </c>
      <c r="U77" s="288"/>
    </row>
    <row r="78" spans="1:21" ht="17.100000000000001" customHeight="1" x14ac:dyDescent="0.25">
      <c r="A78" s="1246" t="s">
        <v>431</v>
      </c>
      <c r="B78" s="1216"/>
      <c r="C78" s="1216"/>
      <c r="D78" s="209" t="s">
        <v>432</v>
      </c>
      <c r="E78" s="178" t="s">
        <v>433</v>
      </c>
      <c r="F78" s="206">
        <v>0.2</v>
      </c>
      <c r="G78" s="207">
        <v>0.1</v>
      </c>
      <c r="H78" s="207">
        <v>0.1</v>
      </c>
      <c r="I78" s="207">
        <v>0.1</v>
      </c>
      <c r="J78" s="207">
        <v>0.1</v>
      </c>
      <c r="K78" s="207">
        <v>0.1</v>
      </c>
      <c r="L78" s="207">
        <v>0.1</v>
      </c>
      <c r="M78" s="207">
        <v>0.1</v>
      </c>
      <c r="N78" s="207">
        <v>0.1</v>
      </c>
      <c r="O78" s="207">
        <v>0.1</v>
      </c>
      <c r="P78" s="207">
        <v>0.1</v>
      </c>
      <c r="Q78" s="206"/>
      <c r="R78" s="206"/>
      <c r="S78" s="322">
        <f t="shared" si="6"/>
        <v>0.99999999999999989</v>
      </c>
    </row>
    <row r="79" spans="1:21" x14ac:dyDescent="0.25">
      <c r="A79" s="1247" t="s">
        <v>434</v>
      </c>
      <c r="B79" s="1216"/>
      <c r="C79" s="1216"/>
      <c r="D79" s="209" t="s">
        <v>435</v>
      </c>
      <c r="E79" s="178" t="s">
        <v>433</v>
      </c>
      <c r="F79" s="206">
        <v>0.05</v>
      </c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7">
        <v>0.5</v>
      </c>
      <c r="R79" s="207">
        <v>0.5</v>
      </c>
      <c r="S79" s="322">
        <f t="shared" si="6"/>
        <v>1</v>
      </c>
    </row>
    <row r="80" spans="1:21" x14ac:dyDescent="0.25">
      <c r="A80" s="1248" t="s">
        <v>111</v>
      </c>
      <c r="B80" s="1249"/>
      <c r="C80" s="1249"/>
      <c r="D80" s="324"/>
      <c r="E80" s="324"/>
      <c r="F80" s="308">
        <f t="shared" ref="F80:R80" si="7">SUM(F74:F79)</f>
        <v>1</v>
      </c>
      <c r="G80" s="308">
        <f>SUM(G74:G79)</f>
        <v>0.54999999999999993</v>
      </c>
      <c r="H80" s="308">
        <f t="shared" si="7"/>
        <v>0.7</v>
      </c>
      <c r="I80" s="308">
        <f t="shared" si="7"/>
        <v>0.7</v>
      </c>
      <c r="J80" s="308">
        <f t="shared" si="7"/>
        <v>0.7</v>
      </c>
      <c r="K80" s="308">
        <f t="shared" si="7"/>
        <v>0.75</v>
      </c>
      <c r="L80" s="308">
        <f t="shared" si="7"/>
        <v>0.75</v>
      </c>
      <c r="M80" s="308">
        <f t="shared" si="7"/>
        <v>0.54999999999999993</v>
      </c>
      <c r="N80" s="308">
        <f t="shared" si="7"/>
        <v>0.1</v>
      </c>
      <c r="O80" s="308">
        <f t="shared" si="7"/>
        <v>0.1</v>
      </c>
      <c r="P80" s="308">
        <f t="shared" si="7"/>
        <v>0.1</v>
      </c>
      <c r="Q80" s="308">
        <f t="shared" si="7"/>
        <v>0.5</v>
      </c>
      <c r="R80" s="308">
        <f t="shared" si="7"/>
        <v>0.5</v>
      </c>
      <c r="S80" s="325"/>
    </row>
    <row r="81" spans="1:19" ht="20.85" customHeight="1" x14ac:dyDescent="0.25">
      <c r="A81" s="1250" t="s">
        <v>436</v>
      </c>
      <c r="B81" s="1251"/>
      <c r="C81" s="1251"/>
      <c r="D81" s="331"/>
      <c r="E81" s="332"/>
      <c r="F81" s="333"/>
      <c r="G81" s="333"/>
      <c r="H81" s="333"/>
      <c r="I81" s="333"/>
      <c r="J81" s="333"/>
      <c r="K81" s="333"/>
      <c r="L81" s="333"/>
      <c r="M81" s="333"/>
      <c r="N81" s="333"/>
      <c r="O81" s="333"/>
      <c r="P81" s="333"/>
      <c r="Q81" s="333"/>
      <c r="R81" s="333"/>
      <c r="S81" s="334"/>
    </row>
    <row r="82" spans="1:19" ht="18" customHeight="1" x14ac:dyDescent="0.25">
      <c r="A82" s="1246" t="s">
        <v>420</v>
      </c>
      <c r="B82" s="1216"/>
      <c r="C82" s="1216"/>
      <c r="D82" s="205" t="s">
        <v>421</v>
      </c>
      <c r="E82" s="178" t="s">
        <v>437</v>
      </c>
      <c r="F82" s="206">
        <v>0.1</v>
      </c>
      <c r="G82" s="207">
        <v>0.15</v>
      </c>
      <c r="H82" s="207">
        <v>0.15</v>
      </c>
      <c r="I82" s="208"/>
      <c r="J82" s="208"/>
      <c r="K82" s="208"/>
      <c r="L82" s="207">
        <v>0.15</v>
      </c>
      <c r="M82" s="207">
        <v>0.15</v>
      </c>
      <c r="N82" s="208"/>
      <c r="O82" s="208"/>
      <c r="P82" s="207">
        <v>0.2</v>
      </c>
      <c r="Q82" s="207">
        <v>0.2</v>
      </c>
      <c r="R82" s="208"/>
      <c r="S82" s="322">
        <f t="shared" ref="S82:S90" si="8">SUM(G82:R82)</f>
        <v>1</v>
      </c>
    </row>
    <row r="83" spans="1:19" x14ac:dyDescent="0.25">
      <c r="A83" s="1247" t="s">
        <v>423</v>
      </c>
      <c r="B83" s="1215"/>
      <c r="C83" s="1215"/>
      <c r="D83" s="209" t="s">
        <v>424</v>
      </c>
      <c r="E83" s="178" t="s">
        <v>354</v>
      </c>
      <c r="F83" s="206">
        <v>0.15</v>
      </c>
      <c r="G83" s="207">
        <v>0.1</v>
      </c>
      <c r="H83" s="207">
        <v>0.1</v>
      </c>
      <c r="I83" s="207">
        <v>0.1</v>
      </c>
      <c r="J83" s="207">
        <v>0.1</v>
      </c>
      <c r="K83" s="207">
        <v>0.1</v>
      </c>
      <c r="L83" s="207">
        <v>0.1</v>
      </c>
      <c r="M83" s="207">
        <v>0.1</v>
      </c>
      <c r="N83" s="207">
        <v>0.1</v>
      </c>
      <c r="O83" s="207">
        <v>0.1</v>
      </c>
      <c r="P83" s="207">
        <v>0.05</v>
      </c>
      <c r="Q83" s="207">
        <v>0.05</v>
      </c>
      <c r="R83" s="208"/>
      <c r="S83" s="322">
        <f t="shared" si="8"/>
        <v>1</v>
      </c>
    </row>
    <row r="84" spans="1:19" x14ac:dyDescent="0.25">
      <c r="A84" s="1246" t="s">
        <v>438</v>
      </c>
      <c r="B84" s="1216"/>
      <c r="C84" s="1216"/>
      <c r="D84" s="209" t="s">
        <v>424</v>
      </c>
      <c r="E84" s="178" t="s">
        <v>433</v>
      </c>
      <c r="F84" s="206">
        <v>0.15</v>
      </c>
      <c r="G84" s="207">
        <v>0.1</v>
      </c>
      <c r="H84" s="207">
        <v>0.1</v>
      </c>
      <c r="I84" s="207">
        <v>0.1</v>
      </c>
      <c r="J84" s="207">
        <v>0.1</v>
      </c>
      <c r="K84" s="207">
        <v>0.1</v>
      </c>
      <c r="L84" s="207">
        <v>0.1</v>
      </c>
      <c r="M84" s="207">
        <v>0.1</v>
      </c>
      <c r="N84" s="207">
        <v>0.1</v>
      </c>
      <c r="O84" s="207">
        <v>0.1</v>
      </c>
      <c r="P84" s="207">
        <v>0.05</v>
      </c>
      <c r="Q84" s="207">
        <v>0.05</v>
      </c>
      <c r="R84" s="208"/>
      <c r="S84" s="322">
        <f t="shared" si="8"/>
        <v>1</v>
      </c>
    </row>
    <row r="85" spans="1:19" x14ac:dyDescent="0.25">
      <c r="A85" s="1247" t="s">
        <v>439</v>
      </c>
      <c r="B85" s="1215"/>
      <c r="C85" s="1215"/>
      <c r="D85" s="209" t="s">
        <v>424</v>
      </c>
      <c r="E85" s="178" t="s">
        <v>433</v>
      </c>
      <c r="F85" s="206">
        <v>0.15</v>
      </c>
      <c r="G85" s="208"/>
      <c r="H85" s="207">
        <v>0.1</v>
      </c>
      <c r="I85" s="207">
        <v>0.1</v>
      </c>
      <c r="J85" s="207">
        <v>0.1</v>
      </c>
      <c r="K85" s="207">
        <v>0.1</v>
      </c>
      <c r="L85" s="207">
        <v>0.1</v>
      </c>
      <c r="M85" s="207">
        <v>0.1</v>
      </c>
      <c r="N85" s="207">
        <v>0.1</v>
      </c>
      <c r="O85" s="207">
        <v>0.1</v>
      </c>
      <c r="P85" s="207">
        <v>0.1</v>
      </c>
      <c r="Q85" s="207">
        <v>0.05</v>
      </c>
      <c r="R85" s="207">
        <v>0.05</v>
      </c>
      <c r="S85" s="322">
        <f t="shared" si="8"/>
        <v>1</v>
      </c>
    </row>
    <row r="86" spans="1:19" x14ac:dyDescent="0.25">
      <c r="A86" s="1246" t="s">
        <v>440</v>
      </c>
      <c r="B86" s="1216"/>
      <c r="C86" s="1216"/>
      <c r="D86" s="209" t="s">
        <v>424</v>
      </c>
      <c r="E86" s="178" t="s">
        <v>433</v>
      </c>
      <c r="F86" s="206">
        <v>0.15</v>
      </c>
      <c r="G86" s="208"/>
      <c r="H86" s="207">
        <v>0.1</v>
      </c>
      <c r="I86" s="207">
        <v>0.1</v>
      </c>
      <c r="J86" s="207">
        <v>0.1</v>
      </c>
      <c r="K86" s="207">
        <v>0.1</v>
      </c>
      <c r="L86" s="207">
        <v>0.1</v>
      </c>
      <c r="M86" s="207">
        <v>0.1</v>
      </c>
      <c r="N86" s="207">
        <v>0.1</v>
      </c>
      <c r="O86" s="207">
        <v>0.1</v>
      </c>
      <c r="P86" s="207">
        <v>0.1</v>
      </c>
      <c r="Q86" s="207">
        <v>0.05</v>
      </c>
      <c r="R86" s="207">
        <v>0.05</v>
      </c>
      <c r="S86" s="322">
        <f t="shared" si="8"/>
        <v>1</v>
      </c>
    </row>
    <row r="87" spans="1:19" x14ac:dyDescent="0.25">
      <c r="A87" s="1247" t="s">
        <v>441</v>
      </c>
      <c r="B87" s="1216"/>
      <c r="C87" s="1216"/>
      <c r="D87" s="209" t="s">
        <v>426</v>
      </c>
      <c r="E87" s="178" t="s">
        <v>427</v>
      </c>
      <c r="F87" s="206">
        <v>0.1</v>
      </c>
      <c r="G87" s="208"/>
      <c r="H87" s="208"/>
      <c r="I87" s="207">
        <v>0.1</v>
      </c>
      <c r="J87" s="207">
        <v>0.1</v>
      </c>
      <c r="K87" s="207">
        <v>0.1</v>
      </c>
      <c r="L87" s="207">
        <v>0.1</v>
      </c>
      <c r="M87" s="207">
        <v>0.1</v>
      </c>
      <c r="N87" s="207">
        <v>0.1</v>
      </c>
      <c r="O87" s="207">
        <v>0.1</v>
      </c>
      <c r="P87" s="207">
        <v>0.1</v>
      </c>
      <c r="Q87" s="207">
        <v>0.1</v>
      </c>
      <c r="R87" s="207">
        <v>0.1</v>
      </c>
      <c r="S87" s="322">
        <f t="shared" si="8"/>
        <v>0.99999999999999989</v>
      </c>
    </row>
    <row r="88" spans="1:19" x14ac:dyDescent="0.25">
      <c r="A88" s="1247" t="s">
        <v>442</v>
      </c>
      <c r="B88" s="1216"/>
      <c r="C88" s="1216"/>
      <c r="D88" s="210" t="s">
        <v>429</v>
      </c>
      <c r="E88" s="178" t="s">
        <v>430</v>
      </c>
      <c r="F88" s="206">
        <v>0.05</v>
      </c>
      <c r="G88" s="208"/>
      <c r="H88" s="208"/>
      <c r="I88" s="207">
        <v>0.1</v>
      </c>
      <c r="J88" s="207">
        <v>0.1</v>
      </c>
      <c r="K88" s="207">
        <v>0.1</v>
      </c>
      <c r="L88" s="207">
        <v>0.1</v>
      </c>
      <c r="M88" s="207">
        <v>0.1</v>
      </c>
      <c r="N88" s="207">
        <v>0.1</v>
      </c>
      <c r="O88" s="207">
        <v>0.1</v>
      </c>
      <c r="P88" s="207">
        <v>0.1</v>
      </c>
      <c r="Q88" s="207">
        <v>0.1</v>
      </c>
      <c r="R88" s="207">
        <v>0.1</v>
      </c>
      <c r="S88" s="322">
        <f t="shared" si="8"/>
        <v>0.99999999999999989</v>
      </c>
    </row>
    <row r="89" spans="1:19" ht="18" customHeight="1" x14ac:dyDescent="0.25">
      <c r="A89" s="1246" t="s">
        <v>443</v>
      </c>
      <c r="B89" s="1216"/>
      <c r="C89" s="1216"/>
      <c r="D89" s="209" t="s">
        <v>432</v>
      </c>
      <c r="E89" s="178" t="s">
        <v>433</v>
      </c>
      <c r="F89" s="206">
        <v>0.1</v>
      </c>
      <c r="G89" s="208"/>
      <c r="H89" s="208"/>
      <c r="I89" s="207">
        <v>0.15</v>
      </c>
      <c r="J89" s="207">
        <v>0.15</v>
      </c>
      <c r="K89" s="208"/>
      <c r="L89" s="208"/>
      <c r="M89" s="207">
        <v>0.15</v>
      </c>
      <c r="N89" s="207">
        <v>0.15</v>
      </c>
      <c r="O89" s="208"/>
      <c r="P89" s="208"/>
      <c r="Q89" s="207">
        <v>0.2</v>
      </c>
      <c r="R89" s="207">
        <v>0.2</v>
      </c>
      <c r="S89" s="322">
        <f t="shared" si="8"/>
        <v>1</v>
      </c>
    </row>
    <row r="90" spans="1:19" x14ac:dyDescent="0.25">
      <c r="A90" s="1247" t="s">
        <v>444</v>
      </c>
      <c r="B90" s="1216"/>
      <c r="C90" s="1216"/>
      <c r="D90" s="209" t="s">
        <v>435</v>
      </c>
      <c r="E90" s="178" t="s">
        <v>433</v>
      </c>
      <c r="F90" s="206">
        <v>0.05</v>
      </c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7">
        <v>0.5</v>
      </c>
      <c r="R90" s="207">
        <v>0.5</v>
      </c>
      <c r="S90" s="322">
        <f t="shared" si="8"/>
        <v>1</v>
      </c>
    </row>
    <row r="91" spans="1:19" x14ac:dyDescent="0.25">
      <c r="A91" s="1248" t="s">
        <v>111</v>
      </c>
      <c r="B91" s="1249"/>
      <c r="C91" s="1249"/>
      <c r="D91" s="324"/>
      <c r="E91" s="324"/>
      <c r="F91" s="308">
        <f>SUM(F82:F90)</f>
        <v>1</v>
      </c>
      <c r="G91" s="308">
        <f t="shared" ref="G91:R91" si="9">SUM(G82:G90)</f>
        <v>0.35</v>
      </c>
      <c r="H91" s="308">
        <f t="shared" si="9"/>
        <v>0.54999999999999993</v>
      </c>
      <c r="I91" s="308">
        <f t="shared" si="9"/>
        <v>0.75</v>
      </c>
      <c r="J91" s="308">
        <f t="shared" si="9"/>
        <v>0.75</v>
      </c>
      <c r="K91" s="308">
        <f t="shared" si="9"/>
        <v>0.6</v>
      </c>
      <c r="L91" s="308">
        <f t="shared" si="9"/>
        <v>0.74999999999999989</v>
      </c>
      <c r="M91" s="308">
        <f t="shared" si="9"/>
        <v>0.89999999999999991</v>
      </c>
      <c r="N91" s="308">
        <f t="shared" si="9"/>
        <v>0.75</v>
      </c>
      <c r="O91" s="308">
        <f t="shared" si="9"/>
        <v>0.6</v>
      </c>
      <c r="P91" s="308">
        <f t="shared" si="9"/>
        <v>0.7</v>
      </c>
      <c r="Q91" s="308">
        <f t="shared" si="9"/>
        <v>1.3</v>
      </c>
      <c r="R91" s="308">
        <f t="shared" si="9"/>
        <v>1</v>
      </c>
      <c r="S91" s="325"/>
    </row>
    <row r="92" spans="1:19" ht="20.85" customHeight="1" x14ac:dyDescent="0.25">
      <c r="A92" s="1252" t="s">
        <v>445</v>
      </c>
      <c r="B92" s="1253"/>
      <c r="C92" s="1253"/>
      <c r="D92" s="318"/>
      <c r="E92" s="319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1"/>
    </row>
    <row r="93" spans="1:19" x14ac:dyDescent="0.25">
      <c r="A93" s="1250" t="s">
        <v>370</v>
      </c>
      <c r="B93" s="1251"/>
      <c r="C93" s="1251"/>
      <c r="D93" s="331"/>
      <c r="E93" s="332"/>
      <c r="F93" s="333"/>
      <c r="G93" s="333"/>
      <c r="H93" s="333"/>
      <c r="I93" s="333"/>
      <c r="J93" s="333"/>
      <c r="K93" s="333"/>
      <c r="L93" s="333"/>
      <c r="M93" s="333"/>
      <c r="N93" s="333"/>
      <c r="O93" s="333"/>
      <c r="P93" s="333"/>
      <c r="Q93" s="333"/>
      <c r="R93" s="333"/>
      <c r="S93" s="334"/>
    </row>
    <row r="94" spans="1:19" x14ac:dyDescent="0.25">
      <c r="A94" s="1246" t="s">
        <v>446</v>
      </c>
      <c r="B94" s="1216"/>
      <c r="C94" s="1216"/>
      <c r="D94" s="212" t="s">
        <v>447</v>
      </c>
      <c r="E94" s="178" t="s">
        <v>448</v>
      </c>
      <c r="F94" s="213">
        <v>0.1</v>
      </c>
      <c r="G94" s="335"/>
      <c r="H94" s="214">
        <v>0.5</v>
      </c>
      <c r="I94" s="214">
        <v>0.5</v>
      </c>
      <c r="J94" s="213"/>
      <c r="K94" s="213"/>
      <c r="L94" s="213"/>
      <c r="M94" s="213"/>
      <c r="N94" s="213"/>
      <c r="O94" s="213"/>
      <c r="P94" s="213"/>
      <c r="Q94" s="213"/>
      <c r="R94" s="213"/>
      <c r="S94" s="322">
        <f t="shared" ref="S94:S100" si="10">SUM(G94:R94)</f>
        <v>1</v>
      </c>
    </row>
    <row r="95" spans="1:19" x14ac:dyDescent="0.25">
      <c r="A95" s="1247" t="s">
        <v>449</v>
      </c>
      <c r="B95" s="1215"/>
      <c r="C95" s="1215"/>
      <c r="D95" s="212" t="s">
        <v>450</v>
      </c>
      <c r="E95" s="178" t="s">
        <v>433</v>
      </c>
      <c r="F95" s="213">
        <v>0.2</v>
      </c>
      <c r="G95" s="335"/>
      <c r="H95" s="214">
        <v>0.5</v>
      </c>
      <c r="I95" s="214">
        <v>0.5</v>
      </c>
      <c r="J95" s="213"/>
      <c r="K95" s="213"/>
      <c r="L95" s="213"/>
      <c r="M95" s="213"/>
      <c r="N95" s="213"/>
      <c r="O95" s="213"/>
      <c r="P95" s="213"/>
      <c r="Q95" s="213"/>
      <c r="R95" s="213"/>
      <c r="S95" s="322">
        <f t="shared" si="10"/>
        <v>1</v>
      </c>
    </row>
    <row r="96" spans="1:19" x14ac:dyDescent="0.25">
      <c r="A96" s="1246" t="s">
        <v>451</v>
      </c>
      <c r="B96" s="1216"/>
      <c r="C96" s="1216"/>
      <c r="D96" s="212" t="s">
        <v>452</v>
      </c>
      <c r="E96" s="178" t="s">
        <v>453</v>
      </c>
      <c r="F96" s="213">
        <v>0.2</v>
      </c>
      <c r="G96" s="213"/>
      <c r="H96" s="335"/>
      <c r="I96" s="214">
        <v>0.5</v>
      </c>
      <c r="J96" s="214">
        <v>0.5</v>
      </c>
      <c r="K96" s="213" t="s">
        <v>119</v>
      </c>
      <c r="L96" s="213" t="s">
        <v>119</v>
      </c>
      <c r="M96" s="213" t="s">
        <v>119</v>
      </c>
      <c r="N96" s="213"/>
      <c r="O96" s="213"/>
      <c r="P96" s="213"/>
      <c r="Q96" s="213"/>
      <c r="R96" s="213"/>
      <c r="S96" s="322">
        <f t="shared" si="10"/>
        <v>1</v>
      </c>
    </row>
    <row r="97" spans="1:19" x14ac:dyDescent="0.25">
      <c r="A97" s="1246" t="s">
        <v>454</v>
      </c>
      <c r="B97" s="1216"/>
      <c r="C97" s="1216"/>
      <c r="D97" s="215" t="s">
        <v>455</v>
      </c>
      <c r="E97" s="178" t="s">
        <v>456</v>
      </c>
      <c r="F97" s="213">
        <v>0.1</v>
      </c>
      <c r="G97" s="213"/>
      <c r="H97" s="335"/>
      <c r="I97" s="214">
        <v>0.2</v>
      </c>
      <c r="J97" s="214">
        <v>0.3</v>
      </c>
      <c r="K97" s="214">
        <v>0.5</v>
      </c>
      <c r="L97" s="213" t="s">
        <v>119</v>
      </c>
      <c r="M97" s="213" t="s">
        <v>119</v>
      </c>
      <c r="N97" s="213"/>
      <c r="O97" s="213"/>
      <c r="P97" s="213"/>
      <c r="Q97" s="213"/>
      <c r="R97" s="213"/>
      <c r="S97" s="322">
        <f t="shared" si="10"/>
        <v>1</v>
      </c>
    </row>
    <row r="98" spans="1:19" x14ac:dyDescent="0.25">
      <c r="A98" s="1247" t="s">
        <v>457</v>
      </c>
      <c r="B98" s="1215"/>
      <c r="C98" s="1215"/>
      <c r="D98" s="212" t="s">
        <v>429</v>
      </c>
      <c r="E98" s="178" t="s">
        <v>354</v>
      </c>
      <c r="F98" s="213">
        <v>0.2</v>
      </c>
      <c r="G98" s="213"/>
      <c r="H98" s="335"/>
      <c r="I98" s="335"/>
      <c r="J98" s="214">
        <v>0.3</v>
      </c>
      <c r="K98" s="214">
        <v>0.3</v>
      </c>
      <c r="L98" s="214">
        <v>0.4</v>
      </c>
      <c r="M98" s="213" t="s">
        <v>119</v>
      </c>
      <c r="N98" s="213" t="s">
        <v>119</v>
      </c>
      <c r="O98" s="213" t="s">
        <v>119</v>
      </c>
      <c r="P98" s="213"/>
      <c r="Q98" s="213"/>
      <c r="R98" s="213"/>
      <c r="S98" s="322">
        <f t="shared" si="10"/>
        <v>1</v>
      </c>
    </row>
    <row r="99" spans="1:19" x14ac:dyDescent="0.25">
      <c r="A99" s="1246" t="s">
        <v>458</v>
      </c>
      <c r="B99" s="1216"/>
      <c r="C99" s="1216"/>
      <c r="D99" s="212" t="s">
        <v>459</v>
      </c>
      <c r="E99" s="178" t="s">
        <v>433</v>
      </c>
      <c r="F99" s="213">
        <v>0.1</v>
      </c>
      <c r="G99" s="213"/>
      <c r="H99" s="213"/>
      <c r="I99" s="213"/>
      <c r="J99" s="335"/>
      <c r="K99" s="213"/>
      <c r="L99" s="213"/>
      <c r="M99" s="214">
        <v>0.25</v>
      </c>
      <c r="N99" s="214">
        <v>0.25</v>
      </c>
      <c r="O99" s="214">
        <v>0.25</v>
      </c>
      <c r="P99" s="214">
        <v>0.25</v>
      </c>
      <c r="Q99" s="213"/>
      <c r="R99" s="213"/>
      <c r="S99" s="322">
        <f t="shared" si="10"/>
        <v>1</v>
      </c>
    </row>
    <row r="100" spans="1:19" x14ac:dyDescent="0.25">
      <c r="A100" s="1247" t="s">
        <v>460</v>
      </c>
      <c r="B100" s="1216"/>
      <c r="C100" s="1216"/>
      <c r="D100" s="212" t="s">
        <v>461</v>
      </c>
      <c r="E100" s="178" t="s">
        <v>433</v>
      </c>
      <c r="F100" s="213">
        <v>0.1</v>
      </c>
      <c r="G100" s="213"/>
      <c r="H100" s="213"/>
      <c r="I100" s="213"/>
      <c r="J100" s="213"/>
      <c r="K100" s="213" t="s">
        <v>119</v>
      </c>
      <c r="L100" s="213"/>
      <c r="M100" s="213"/>
      <c r="N100" s="213"/>
      <c r="O100" s="213"/>
      <c r="P100" s="213"/>
      <c r="Q100" s="214">
        <v>0.5</v>
      </c>
      <c r="R100" s="214">
        <v>0.5</v>
      </c>
      <c r="S100" s="322">
        <f t="shared" si="10"/>
        <v>1</v>
      </c>
    </row>
    <row r="101" spans="1:19" x14ac:dyDescent="0.25">
      <c r="A101" s="1248" t="s">
        <v>111</v>
      </c>
      <c r="B101" s="1249"/>
      <c r="C101" s="1249"/>
      <c r="D101" s="324"/>
      <c r="E101" s="324"/>
      <c r="F101" s="308">
        <f t="shared" ref="F101:R101" si="11">SUM(F94:F100)</f>
        <v>1</v>
      </c>
      <c r="G101" s="308">
        <f t="shared" si="11"/>
        <v>0</v>
      </c>
      <c r="H101" s="308">
        <f t="shared" si="11"/>
        <v>1</v>
      </c>
      <c r="I101" s="308">
        <f t="shared" si="11"/>
        <v>1.7</v>
      </c>
      <c r="J101" s="308">
        <f t="shared" si="11"/>
        <v>1.1000000000000001</v>
      </c>
      <c r="K101" s="308">
        <f t="shared" si="11"/>
        <v>0.8</v>
      </c>
      <c r="L101" s="308">
        <f t="shared" si="11"/>
        <v>0.4</v>
      </c>
      <c r="M101" s="308">
        <f t="shared" si="11"/>
        <v>0.25</v>
      </c>
      <c r="N101" s="308">
        <f t="shared" si="11"/>
        <v>0.25</v>
      </c>
      <c r="O101" s="308">
        <f t="shared" si="11"/>
        <v>0.25</v>
      </c>
      <c r="P101" s="308">
        <f t="shared" si="11"/>
        <v>0.25</v>
      </c>
      <c r="Q101" s="308">
        <f t="shared" si="11"/>
        <v>0.5</v>
      </c>
      <c r="R101" s="308">
        <f t="shared" si="11"/>
        <v>0.5</v>
      </c>
      <c r="S101" s="325"/>
    </row>
    <row r="102" spans="1:19" x14ac:dyDescent="0.25">
      <c r="A102" s="1250" t="s">
        <v>371</v>
      </c>
      <c r="B102" s="1251"/>
      <c r="C102" s="1251"/>
      <c r="D102" s="331"/>
      <c r="E102" s="332"/>
      <c r="F102" s="333"/>
      <c r="G102" s="333"/>
      <c r="H102" s="333"/>
      <c r="I102" s="333"/>
      <c r="J102" s="333"/>
      <c r="K102" s="333"/>
      <c r="L102" s="333"/>
      <c r="M102" s="333"/>
      <c r="N102" s="333"/>
      <c r="O102" s="333"/>
      <c r="P102" s="333"/>
      <c r="Q102" s="333"/>
      <c r="R102" s="333"/>
      <c r="S102" s="334"/>
    </row>
    <row r="103" spans="1:19" x14ac:dyDescent="0.25">
      <c r="A103" s="1246" t="s">
        <v>462</v>
      </c>
      <c r="B103" s="1216"/>
      <c r="C103" s="1216"/>
      <c r="D103" s="215" t="s">
        <v>463</v>
      </c>
      <c r="E103" s="178" t="s">
        <v>448</v>
      </c>
      <c r="F103" s="213">
        <v>0.1</v>
      </c>
      <c r="G103" s="216">
        <v>1</v>
      </c>
      <c r="H103" s="217"/>
      <c r="I103" s="217"/>
      <c r="J103" s="217"/>
      <c r="K103" s="217"/>
      <c r="L103" s="217"/>
      <c r="M103" s="217"/>
      <c r="N103" s="217"/>
      <c r="O103" s="217"/>
      <c r="P103" s="217"/>
      <c r="Q103" s="217"/>
      <c r="R103" s="217"/>
      <c r="S103" s="322">
        <f t="shared" ref="S103:S109" si="12">SUM(G103:R103)</f>
        <v>1</v>
      </c>
    </row>
    <row r="104" spans="1:19" x14ac:dyDescent="0.25">
      <c r="A104" s="1247" t="s">
        <v>449</v>
      </c>
      <c r="B104" s="1215"/>
      <c r="C104" s="1215"/>
      <c r="D104" s="215" t="s">
        <v>450</v>
      </c>
      <c r="E104" s="178" t="s">
        <v>433</v>
      </c>
      <c r="F104" s="213">
        <v>0.2</v>
      </c>
      <c r="G104" s="217"/>
      <c r="H104" s="216">
        <v>0.5</v>
      </c>
      <c r="I104" s="216">
        <v>0.5</v>
      </c>
      <c r="J104" s="217"/>
      <c r="K104" s="217"/>
      <c r="L104" s="217"/>
      <c r="M104" s="217"/>
      <c r="N104" s="217"/>
      <c r="O104" s="217"/>
      <c r="P104" s="217"/>
      <c r="Q104" s="217"/>
      <c r="R104" s="217"/>
      <c r="S104" s="322">
        <f t="shared" si="12"/>
        <v>1</v>
      </c>
    </row>
    <row r="105" spans="1:19" x14ac:dyDescent="0.25">
      <c r="A105" s="1246" t="s">
        <v>451</v>
      </c>
      <c r="B105" s="1216"/>
      <c r="C105" s="1216"/>
      <c r="D105" s="215" t="s">
        <v>452</v>
      </c>
      <c r="E105" s="178" t="s">
        <v>453</v>
      </c>
      <c r="F105" s="213">
        <v>0.2</v>
      </c>
      <c r="G105" s="217"/>
      <c r="H105" s="217"/>
      <c r="I105" s="216">
        <v>0.3</v>
      </c>
      <c r="J105" s="216">
        <v>0.3</v>
      </c>
      <c r="K105" s="216">
        <v>0.4</v>
      </c>
      <c r="L105" s="217"/>
      <c r="M105" s="217"/>
      <c r="N105" s="217"/>
      <c r="O105" s="217"/>
      <c r="P105" s="217"/>
      <c r="Q105" s="217"/>
      <c r="R105" s="217"/>
      <c r="S105" s="322">
        <f t="shared" si="12"/>
        <v>1</v>
      </c>
    </row>
    <row r="106" spans="1:19" x14ac:dyDescent="0.25">
      <c r="A106" s="1246" t="s">
        <v>454</v>
      </c>
      <c r="B106" s="1216"/>
      <c r="C106" s="1216"/>
      <c r="D106" s="215" t="s">
        <v>455</v>
      </c>
      <c r="E106" s="178" t="s">
        <v>456</v>
      </c>
      <c r="F106" s="213">
        <v>0.1</v>
      </c>
      <c r="G106" s="217"/>
      <c r="H106" s="217"/>
      <c r="I106" s="216">
        <v>0.3</v>
      </c>
      <c r="J106" s="216">
        <v>0.3</v>
      </c>
      <c r="K106" s="216">
        <v>0.4</v>
      </c>
      <c r="L106" s="217"/>
      <c r="M106" s="217"/>
      <c r="N106" s="217"/>
      <c r="O106" s="217"/>
      <c r="P106" s="217"/>
      <c r="Q106" s="217"/>
      <c r="R106" s="217"/>
      <c r="S106" s="322">
        <f t="shared" si="12"/>
        <v>1</v>
      </c>
    </row>
    <row r="107" spans="1:19" x14ac:dyDescent="0.25">
      <c r="A107" s="1247" t="s">
        <v>457</v>
      </c>
      <c r="B107" s="1215"/>
      <c r="C107" s="1215"/>
      <c r="D107" s="215" t="s">
        <v>429</v>
      </c>
      <c r="E107" s="178" t="s">
        <v>354</v>
      </c>
      <c r="F107" s="213">
        <v>0.2</v>
      </c>
      <c r="G107" s="217"/>
      <c r="H107" s="217"/>
      <c r="I107" s="217"/>
      <c r="J107" s="217"/>
      <c r="K107" s="216">
        <v>0.5</v>
      </c>
      <c r="L107" s="216">
        <v>0.5</v>
      </c>
      <c r="M107" s="217"/>
      <c r="N107" s="217"/>
      <c r="O107" s="217"/>
      <c r="P107" s="217"/>
      <c r="Q107" s="217"/>
      <c r="R107" s="217"/>
      <c r="S107" s="322">
        <f t="shared" si="12"/>
        <v>1</v>
      </c>
    </row>
    <row r="108" spans="1:19" x14ac:dyDescent="0.25">
      <c r="A108" s="1246" t="s">
        <v>458</v>
      </c>
      <c r="B108" s="1216"/>
      <c r="C108" s="1216"/>
      <c r="D108" s="215" t="s">
        <v>459</v>
      </c>
      <c r="E108" s="178" t="s">
        <v>433</v>
      </c>
      <c r="F108" s="213">
        <v>0.1</v>
      </c>
      <c r="G108" s="217"/>
      <c r="H108" s="217"/>
      <c r="I108" s="218"/>
      <c r="J108" s="217"/>
      <c r="K108" s="217"/>
      <c r="L108" s="217"/>
      <c r="M108" s="216">
        <v>0.25</v>
      </c>
      <c r="N108" s="216">
        <v>0.25</v>
      </c>
      <c r="O108" s="216">
        <v>0.25</v>
      </c>
      <c r="P108" s="216">
        <v>0.25</v>
      </c>
      <c r="Q108" s="217"/>
      <c r="R108" s="217"/>
      <c r="S108" s="322">
        <f t="shared" si="12"/>
        <v>1</v>
      </c>
    </row>
    <row r="109" spans="1:19" x14ac:dyDescent="0.25">
      <c r="A109" s="1247" t="s">
        <v>460</v>
      </c>
      <c r="B109" s="1216"/>
      <c r="C109" s="1216"/>
      <c r="D109" s="215" t="s">
        <v>461</v>
      </c>
      <c r="E109" s="178" t="s">
        <v>433</v>
      </c>
      <c r="F109" s="213">
        <v>0.1</v>
      </c>
      <c r="G109" s="217"/>
      <c r="H109" s="217"/>
      <c r="I109" s="218"/>
      <c r="J109" s="217"/>
      <c r="K109" s="217"/>
      <c r="L109" s="218"/>
      <c r="M109" s="217"/>
      <c r="N109" s="217"/>
      <c r="O109" s="217"/>
      <c r="P109" s="217"/>
      <c r="Q109" s="216">
        <v>0.5</v>
      </c>
      <c r="R109" s="216">
        <v>0.5</v>
      </c>
      <c r="S109" s="322">
        <f t="shared" si="12"/>
        <v>1</v>
      </c>
    </row>
    <row r="110" spans="1:19" ht="15" customHeight="1" x14ac:dyDescent="0.25">
      <c r="A110" s="1248" t="s">
        <v>111</v>
      </c>
      <c r="B110" s="1249"/>
      <c r="C110" s="1249"/>
      <c r="D110" s="324"/>
      <c r="E110" s="324"/>
      <c r="F110" s="308">
        <f>SUM(F103:F109)</f>
        <v>1</v>
      </c>
      <c r="G110" s="308">
        <f t="shared" ref="G110:R110" si="13">SUM(G103:G109)</f>
        <v>1</v>
      </c>
      <c r="H110" s="308">
        <f t="shared" si="13"/>
        <v>0.5</v>
      </c>
      <c r="I110" s="308">
        <f t="shared" si="13"/>
        <v>1.1000000000000001</v>
      </c>
      <c r="J110" s="308">
        <f t="shared" si="13"/>
        <v>0.6</v>
      </c>
      <c r="K110" s="308">
        <f t="shared" si="13"/>
        <v>1.3</v>
      </c>
      <c r="L110" s="308">
        <f t="shared" si="13"/>
        <v>0.5</v>
      </c>
      <c r="M110" s="308">
        <f t="shared" si="13"/>
        <v>0.25</v>
      </c>
      <c r="N110" s="308">
        <f t="shared" si="13"/>
        <v>0.25</v>
      </c>
      <c r="O110" s="308">
        <f t="shared" si="13"/>
        <v>0.25</v>
      </c>
      <c r="P110" s="308">
        <f t="shared" si="13"/>
        <v>0.25</v>
      </c>
      <c r="Q110" s="308">
        <f t="shared" si="13"/>
        <v>0.5</v>
      </c>
      <c r="R110" s="308">
        <f t="shared" si="13"/>
        <v>0.5</v>
      </c>
      <c r="S110" s="325"/>
    </row>
    <row r="111" spans="1:19" x14ac:dyDescent="0.25">
      <c r="A111" s="1250" t="s">
        <v>372</v>
      </c>
      <c r="B111" s="1251"/>
      <c r="C111" s="1251"/>
      <c r="D111" s="331"/>
      <c r="E111" s="332"/>
      <c r="F111" s="333"/>
      <c r="G111" s="333"/>
      <c r="H111" s="333"/>
      <c r="I111" s="333"/>
      <c r="J111" s="333"/>
      <c r="K111" s="333"/>
      <c r="L111" s="333"/>
      <c r="M111" s="333"/>
      <c r="N111" s="333"/>
      <c r="O111" s="333"/>
      <c r="P111" s="333"/>
      <c r="Q111" s="333"/>
      <c r="R111" s="333"/>
      <c r="S111" s="334"/>
    </row>
    <row r="112" spans="1:19" x14ac:dyDescent="0.25">
      <c r="A112" s="1250" t="s">
        <v>373</v>
      </c>
      <c r="B112" s="1251"/>
      <c r="C112" s="1251"/>
      <c r="D112" s="331"/>
      <c r="E112" s="332"/>
      <c r="F112" s="333"/>
      <c r="G112" s="333"/>
      <c r="H112" s="333"/>
      <c r="I112" s="333"/>
      <c r="J112" s="333"/>
      <c r="K112" s="333"/>
      <c r="L112" s="333"/>
      <c r="M112" s="333"/>
      <c r="N112" s="333"/>
      <c r="O112" s="333"/>
      <c r="P112" s="333"/>
      <c r="Q112" s="333"/>
      <c r="R112" s="333"/>
      <c r="S112" s="334"/>
    </row>
    <row r="113" spans="1:19" ht="36" customHeight="1" x14ac:dyDescent="0.25">
      <c r="A113" s="1247" t="s">
        <v>464</v>
      </c>
      <c r="B113" s="1216"/>
      <c r="C113" s="1216"/>
      <c r="D113" s="205" t="s">
        <v>465</v>
      </c>
      <c r="E113" s="178" t="s">
        <v>453</v>
      </c>
      <c r="F113" s="208">
        <v>0.1</v>
      </c>
      <c r="G113" s="336">
        <v>0.5</v>
      </c>
      <c r="H113" s="337">
        <v>0.5</v>
      </c>
      <c r="I113" s="338"/>
      <c r="J113" s="338"/>
      <c r="K113" s="338"/>
      <c r="L113" s="338"/>
      <c r="M113" s="338"/>
      <c r="N113" s="338"/>
      <c r="O113" s="338"/>
      <c r="P113" s="206"/>
      <c r="Q113" s="206"/>
      <c r="R113" s="206"/>
      <c r="S113" s="322">
        <f t="shared" ref="S113:S119" si="14">SUM(G113:R113)</f>
        <v>1</v>
      </c>
    </row>
    <row r="114" spans="1:19" x14ac:dyDescent="0.25">
      <c r="A114" s="1247" t="s">
        <v>466</v>
      </c>
      <c r="B114" s="1215"/>
      <c r="C114" s="1215"/>
      <c r="D114" s="219" t="s">
        <v>467</v>
      </c>
      <c r="E114" s="178" t="s">
        <v>453</v>
      </c>
      <c r="F114" s="208">
        <v>0.1</v>
      </c>
      <c r="G114" s="339"/>
      <c r="H114" s="337">
        <v>1</v>
      </c>
      <c r="I114" s="338"/>
      <c r="J114" s="338"/>
      <c r="K114" s="338"/>
      <c r="L114" s="338"/>
      <c r="M114" s="338"/>
      <c r="N114" s="338"/>
      <c r="O114" s="338"/>
      <c r="P114" s="206"/>
      <c r="Q114" s="206"/>
      <c r="R114" s="206"/>
      <c r="S114" s="322">
        <f t="shared" si="14"/>
        <v>1</v>
      </c>
    </row>
    <row r="115" spans="1:19" x14ac:dyDescent="0.25">
      <c r="A115" s="1246" t="s">
        <v>468</v>
      </c>
      <c r="B115" s="1216"/>
      <c r="C115" s="1216"/>
      <c r="D115" s="219" t="s">
        <v>469</v>
      </c>
      <c r="E115" s="178" t="s">
        <v>433</v>
      </c>
      <c r="F115" s="208">
        <v>0.2</v>
      </c>
      <c r="G115" s="339"/>
      <c r="H115" s="337">
        <v>1</v>
      </c>
      <c r="I115" s="338"/>
      <c r="J115" s="338"/>
      <c r="K115" s="338"/>
      <c r="L115" s="338"/>
      <c r="M115" s="338"/>
      <c r="N115" s="338"/>
      <c r="O115" s="338"/>
      <c r="P115" s="206"/>
      <c r="Q115" s="206"/>
      <c r="R115" s="206"/>
      <c r="S115" s="322">
        <f t="shared" si="14"/>
        <v>1</v>
      </c>
    </row>
    <row r="116" spans="1:19" x14ac:dyDescent="0.25">
      <c r="A116" s="1247" t="s">
        <v>470</v>
      </c>
      <c r="B116" s="1215"/>
      <c r="C116" s="1215"/>
      <c r="D116" s="219" t="s">
        <v>469</v>
      </c>
      <c r="E116" s="178" t="s">
        <v>433</v>
      </c>
      <c r="F116" s="208">
        <v>0.2</v>
      </c>
      <c r="G116" s="339"/>
      <c r="H116" s="337">
        <v>0.5</v>
      </c>
      <c r="I116" s="337">
        <v>0.5</v>
      </c>
      <c r="J116" s="338"/>
      <c r="K116" s="338"/>
      <c r="L116" s="338"/>
      <c r="M116" s="338"/>
      <c r="N116" s="338"/>
      <c r="O116" s="338"/>
      <c r="P116" s="206"/>
      <c r="Q116" s="206"/>
      <c r="R116" s="206"/>
      <c r="S116" s="322">
        <f t="shared" si="14"/>
        <v>1</v>
      </c>
    </row>
    <row r="117" spans="1:19" x14ac:dyDescent="0.25">
      <c r="A117" s="1246" t="s">
        <v>471</v>
      </c>
      <c r="B117" s="1216"/>
      <c r="C117" s="1216"/>
      <c r="D117" s="220" t="s">
        <v>472</v>
      </c>
      <c r="E117" s="178" t="s">
        <v>433</v>
      </c>
      <c r="F117" s="208">
        <v>0.2</v>
      </c>
      <c r="G117" s="339"/>
      <c r="H117" s="338"/>
      <c r="I117" s="337">
        <v>0.1</v>
      </c>
      <c r="J117" s="337">
        <v>0.3</v>
      </c>
      <c r="K117" s="337">
        <v>0.3</v>
      </c>
      <c r="L117" s="337">
        <v>0.3</v>
      </c>
      <c r="M117" s="338"/>
      <c r="N117" s="338"/>
      <c r="O117" s="338"/>
      <c r="P117" s="206"/>
      <c r="Q117" s="206"/>
      <c r="R117" s="206"/>
      <c r="S117" s="322">
        <f t="shared" si="14"/>
        <v>1</v>
      </c>
    </row>
    <row r="118" spans="1:19" x14ac:dyDescent="0.25">
      <c r="A118" s="1247" t="s">
        <v>473</v>
      </c>
      <c r="B118" s="1216"/>
      <c r="C118" s="1216"/>
      <c r="D118" s="220" t="s">
        <v>474</v>
      </c>
      <c r="E118" s="178" t="s">
        <v>433</v>
      </c>
      <c r="F118" s="208">
        <v>0.1</v>
      </c>
      <c r="G118" s="339"/>
      <c r="H118" s="338"/>
      <c r="I118" s="338"/>
      <c r="J118" s="338"/>
      <c r="K118" s="338"/>
      <c r="L118" s="337">
        <v>0.5</v>
      </c>
      <c r="M118" s="337">
        <v>0.5</v>
      </c>
      <c r="N118" s="338"/>
      <c r="O118" s="338"/>
      <c r="P118" s="206"/>
      <c r="Q118" s="206"/>
      <c r="R118" s="206"/>
      <c r="S118" s="322">
        <f t="shared" si="14"/>
        <v>1</v>
      </c>
    </row>
    <row r="119" spans="1:19" x14ac:dyDescent="0.25">
      <c r="A119" s="1247" t="s">
        <v>475</v>
      </c>
      <c r="B119" s="1216"/>
      <c r="C119" s="1216"/>
      <c r="D119" s="220" t="s">
        <v>467</v>
      </c>
      <c r="E119" s="178" t="s">
        <v>433</v>
      </c>
      <c r="F119" s="208">
        <v>0.1</v>
      </c>
      <c r="G119" s="339"/>
      <c r="H119" s="338"/>
      <c r="I119" s="338"/>
      <c r="J119" s="338"/>
      <c r="K119" s="338"/>
      <c r="L119" s="338"/>
      <c r="M119" s="337">
        <v>0.3</v>
      </c>
      <c r="N119" s="337">
        <v>0.3</v>
      </c>
      <c r="O119" s="337">
        <v>0.4</v>
      </c>
      <c r="P119" s="206"/>
      <c r="Q119" s="206"/>
      <c r="R119" s="206"/>
      <c r="S119" s="322">
        <f t="shared" si="14"/>
        <v>1</v>
      </c>
    </row>
    <row r="120" spans="1:19" x14ac:dyDescent="0.25">
      <c r="A120" s="1248" t="s">
        <v>111</v>
      </c>
      <c r="B120" s="1249"/>
      <c r="C120" s="1249"/>
      <c r="D120" s="324"/>
      <c r="E120" s="324"/>
      <c r="F120" s="308">
        <f>SUM(F113:F119)</f>
        <v>1</v>
      </c>
      <c r="G120" s="308">
        <f t="shared" ref="G120:R120" si="15">SUM(G113:G119)</f>
        <v>0.5</v>
      </c>
      <c r="H120" s="308">
        <f>SUM(H113:H119)</f>
        <v>3</v>
      </c>
      <c r="I120" s="308">
        <f t="shared" si="15"/>
        <v>0.6</v>
      </c>
      <c r="J120" s="308">
        <f t="shared" si="15"/>
        <v>0.3</v>
      </c>
      <c r="K120" s="308">
        <f t="shared" si="15"/>
        <v>0.3</v>
      </c>
      <c r="L120" s="308">
        <f t="shared" si="15"/>
        <v>0.8</v>
      </c>
      <c r="M120" s="308">
        <f t="shared" si="15"/>
        <v>0.8</v>
      </c>
      <c r="N120" s="308">
        <f t="shared" si="15"/>
        <v>0.3</v>
      </c>
      <c r="O120" s="308">
        <f t="shared" si="15"/>
        <v>0.4</v>
      </c>
      <c r="P120" s="308">
        <f t="shared" si="15"/>
        <v>0</v>
      </c>
      <c r="Q120" s="308">
        <f t="shared" si="15"/>
        <v>0</v>
      </c>
      <c r="R120" s="308">
        <f t="shared" si="15"/>
        <v>0</v>
      </c>
      <c r="S120" s="325"/>
    </row>
    <row r="121" spans="1:19" ht="47.1" customHeight="1" x14ac:dyDescent="0.25">
      <c r="A121" s="1250" t="s">
        <v>476</v>
      </c>
      <c r="B121" s="1251"/>
      <c r="C121" s="1251"/>
      <c r="D121" s="331"/>
      <c r="E121" s="332"/>
      <c r="F121" s="333"/>
      <c r="G121" s="333"/>
      <c r="H121" s="333"/>
      <c r="I121" s="333"/>
      <c r="J121" s="333"/>
      <c r="K121" s="333"/>
      <c r="L121" s="333"/>
      <c r="M121" s="333"/>
      <c r="N121" s="333"/>
      <c r="O121" s="333"/>
      <c r="P121" s="333"/>
      <c r="Q121" s="333"/>
      <c r="R121" s="333"/>
      <c r="S121" s="334"/>
    </row>
    <row r="122" spans="1:19" x14ac:dyDescent="0.25">
      <c r="A122" s="1247" t="s">
        <v>477</v>
      </c>
      <c r="B122" s="1216"/>
      <c r="C122" s="1216"/>
      <c r="D122" s="205" t="s">
        <v>465</v>
      </c>
      <c r="E122" s="178" t="s">
        <v>478</v>
      </c>
      <c r="F122" s="208">
        <v>0.2</v>
      </c>
      <c r="G122" s="207">
        <v>0.5</v>
      </c>
      <c r="H122" s="208"/>
      <c r="I122" s="208"/>
      <c r="J122" s="208"/>
      <c r="K122" s="208"/>
      <c r="L122" s="208"/>
      <c r="M122" s="208"/>
      <c r="N122" s="208"/>
      <c r="O122" s="207">
        <v>0.5</v>
      </c>
      <c r="P122" s="208"/>
      <c r="Q122" s="208"/>
      <c r="R122" s="208"/>
      <c r="S122" s="322">
        <f t="shared" ref="S122:S126" si="16">SUM(G122:R122)</f>
        <v>1</v>
      </c>
    </row>
    <row r="123" spans="1:19" x14ac:dyDescent="0.25">
      <c r="A123" s="1247" t="s">
        <v>479</v>
      </c>
      <c r="B123" s="1215"/>
      <c r="C123" s="1215"/>
      <c r="D123" s="219" t="s">
        <v>467</v>
      </c>
      <c r="E123" s="178" t="s">
        <v>433</v>
      </c>
      <c r="F123" s="208">
        <v>0.2</v>
      </c>
      <c r="G123" s="207">
        <v>0.5</v>
      </c>
      <c r="H123" s="208"/>
      <c r="I123" s="208"/>
      <c r="J123" s="208"/>
      <c r="K123" s="208"/>
      <c r="L123" s="208"/>
      <c r="M123" s="208"/>
      <c r="N123" s="208"/>
      <c r="O123" s="207">
        <v>0.5</v>
      </c>
      <c r="P123" s="208"/>
      <c r="Q123" s="208"/>
      <c r="R123" s="208"/>
      <c r="S123" s="322">
        <f t="shared" si="16"/>
        <v>1</v>
      </c>
    </row>
    <row r="124" spans="1:19" x14ac:dyDescent="0.25">
      <c r="A124" s="1246" t="s">
        <v>480</v>
      </c>
      <c r="B124" s="1216"/>
      <c r="C124" s="1216"/>
      <c r="D124" s="220" t="s">
        <v>481</v>
      </c>
      <c r="E124" s="178" t="s">
        <v>478</v>
      </c>
      <c r="F124" s="208">
        <v>0.2</v>
      </c>
      <c r="G124" s="207">
        <v>0.5</v>
      </c>
      <c r="H124" s="208"/>
      <c r="I124" s="208"/>
      <c r="J124" s="208"/>
      <c r="K124" s="208"/>
      <c r="L124" s="208"/>
      <c r="M124" s="208"/>
      <c r="N124" s="208"/>
      <c r="O124" s="207">
        <v>0.5</v>
      </c>
      <c r="P124" s="208"/>
      <c r="Q124" s="208"/>
      <c r="R124" s="208"/>
      <c r="S124" s="322">
        <f t="shared" si="16"/>
        <v>1</v>
      </c>
    </row>
    <row r="125" spans="1:19" x14ac:dyDescent="0.25">
      <c r="A125" s="1247" t="s">
        <v>482</v>
      </c>
      <c r="B125" s="1215"/>
      <c r="C125" s="1215"/>
      <c r="D125" s="220" t="s">
        <v>483</v>
      </c>
      <c r="E125" s="178" t="s">
        <v>433</v>
      </c>
      <c r="F125" s="208">
        <v>0.2</v>
      </c>
      <c r="G125" s="207">
        <v>0.5</v>
      </c>
      <c r="H125" s="208"/>
      <c r="I125" s="208"/>
      <c r="J125" s="208"/>
      <c r="K125" s="208"/>
      <c r="L125" s="208"/>
      <c r="M125" s="208"/>
      <c r="N125" s="208"/>
      <c r="O125" s="207">
        <v>0.5</v>
      </c>
      <c r="P125" s="208"/>
      <c r="Q125" s="208"/>
      <c r="R125" s="208"/>
      <c r="S125" s="322">
        <f t="shared" si="16"/>
        <v>1</v>
      </c>
    </row>
    <row r="126" spans="1:19" x14ac:dyDescent="0.25">
      <c r="A126" s="1246" t="s">
        <v>484</v>
      </c>
      <c r="B126" s="1216"/>
      <c r="C126" s="1216"/>
      <c r="D126" s="221" t="s">
        <v>485</v>
      </c>
      <c r="E126" s="178" t="s">
        <v>433</v>
      </c>
      <c r="F126" s="208">
        <v>0.2</v>
      </c>
      <c r="G126" s="208"/>
      <c r="H126" s="208"/>
      <c r="I126" s="207">
        <v>0.5</v>
      </c>
      <c r="J126" s="208"/>
      <c r="K126" s="208"/>
      <c r="L126" s="208"/>
      <c r="M126" s="208"/>
      <c r="N126" s="208"/>
      <c r="O126" s="208"/>
      <c r="P126" s="208"/>
      <c r="Q126" s="207">
        <v>0.5</v>
      </c>
      <c r="R126" s="208"/>
      <c r="S126" s="322">
        <f t="shared" si="16"/>
        <v>1</v>
      </c>
    </row>
    <row r="127" spans="1:19" x14ac:dyDescent="0.25">
      <c r="A127" s="1248" t="s">
        <v>111</v>
      </c>
      <c r="B127" s="1249"/>
      <c r="C127" s="1249"/>
      <c r="D127" s="324"/>
      <c r="E127" s="324"/>
      <c r="F127" s="308">
        <f>SUM(F122:F126)</f>
        <v>1</v>
      </c>
      <c r="G127" s="308">
        <f t="shared" ref="G127:R127" si="17">SUM(G122:G126)</f>
        <v>2</v>
      </c>
      <c r="H127" s="308">
        <f t="shared" si="17"/>
        <v>0</v>
      </c>
      <c r="I127" s="308">
        <f t="shared" si="17"/>
        <v>0.5</v>
      </c>
      <c r="J127" s="308">
        <f t="shared" si="17"/>
        <v>0</v>
      </c>
      <c r="K127" s="308">
        <f t="shared" si="17"/>
        <v>0</v>
      </c>
      <c r="L127" s="308">
        <f t="shared" si="17"/>
        <v>0</v>
      </c>
      <c r="M127" s="308">
        <f t="shared" si="17"/>
        <v>0</v>
      </c>
      <c r="N127" s="308">
        <f t="shared" si="17"/>
        <v>0</v>
      </c>
      <c r="O127" s="308">
        <f t="shared" si="17"/>
        <v>2</v>
      </c>
      <c r="P127" s="308">
        <f t="shared" si="17"/>
        <v>0</v>
      </c>
      <c r="Q127" s="308">
        <f t="shared" si="17"/>
        <v>0.5</v>
      </c>
      <c r="R127" s="308">
        <f t="shared" si="17"/>
        <v>0</v>
      </c>
      <c r="S127" s="325"/>
    </row>
    <row r="128" spans="1:19" x14ac:dyDescent="0.25">
      <c r="A128" s="1250" t="s">
        <v>375</v>
      </c>
      <c r="B128" s="1251"/>
      <c r="C128" s="1251"/>
      <c r="D128" s="331"/>
      <c r="E128" s="332"/>
      <c r="F128" s="333"/>
      <c r="G128" s="333"/>
      <c r="H128" s="333"/>
      <c r="I128" s="333"/>
      <c r="J128" s="333"/>
      <c r="K128" s="333"/>
      <c r="L128" s="333"/>
      <c r="M128" s="333"/>
      <c r="N128" s="333"/>
      <c r="O128" s="333"/>
      <c r="P128" s="333"/>
      <c r="Q128" s="333"/>
      <c r="R128" s="333"/>
      <c r="S128" s="334"/>
    </row>
    <row r="129" spans="1:19" x14ac:dyDescent="0.25">
      <c r="A129" s="1246" t="s">
        <v>486</v>
      </c>
      <c r="B129" s="1216"/>
      <c r="C129" s="1216"/>
      <c r="D129" s="222" t="s">
        <v>465</v>
      </c>
      <c r="E129" s="178" t="s">
        <v>478</v>
      </c>
      <c r="F129" s="223">
        <v>0.25</v>
      </c>
      <c r="G129" s="224">
        <v>0.5</v>
      </c>
      <c r="H129" s="224">
        <v>0.5</v>
      </c>
      <c r="I129" s="223"/>
      <c r="J129" s="223"/>
      <c r="K129" s="223"/>
      <c r="L129" s="223"/>
      <c r="M129" s="223"/>
      <c r="N129" s="223"/>
      <c r="O129" s="223"/>
      <c r="P129" s="223"/>
      <c r="Q129" s="223"/>
      <c r="R129" s="223"/>
      <c r="S129" s="322">
        <f t="shared" ref="S129:S132" si="18">SUM(G129:R129)</f>
        <v>1</v>
      </c>
    </row>
    <row r="130" spans="1:19" x14ac:dyDescent="0.25">
      <c r="A130" s="1247" t="s">
        <v>479</v>
      </c>
      <c r="B130" s="1215"/>
      <c r="C130" s="1215"/>
      <c r="D130" s="225" t="s">
        <v>467</v>
      </c>
      <c r="E130" s="178" t="s">
        <v>433</v>
      </c>
      <c r="F130" s="223">
        <v>0.25</v>
      </c>
      <c r="G130" s="223"/>
      <c r="H130" s="223"/>
      <c r="I130" s="224">
        <v>0.5</v>
      </c>
      <c r="J130" s="224">
        <v>0.5</v>
      </c>
      <c r="K130" s="223"/>
      <c r="L130" s="223"/>
      <c r="M130" s="223"/>
      <c r="N130" s="223"/>
      <c r="O130" s="223"/>
      <c r="P130" s="223"/>
      <c r="Q130" s="223"/>
      <c r="R130" s="223"/>
      <c r="S130" s="322">
        <f t="shared" si="18"/>
        <v>1</v>
      </c>
    </row>
    <row r="131" spans="1:19" x14ac:dyDescent="0.25">
      <c r="A131" s="1246" t="s">
        <v>487</v>
      </c>
      <c r="B131" s="1216"/>
      <c r="C131" s="1216"/>
      <c r="D131" s="225" t="s">
        <v>488</v>
      </c>
      <c r="E131" s="178" t="s">
        <v>433</v>
      </c>
      <c r="F131" s="223">
        <v>0.25</v>
      </c>
      <c r="G131" s="223"/>
      <c r="H131" s="223"/>
      <c r="I131" s="223"/>
      <c r="J131" s="223"/>
      <c r="K131" s="224">
        <v>1</v>
      </c>
      <c r="L131" s="223"/>
      <c r="M131" s="223"/>
      <c r="N131" s="223"/>
      <c r="O131" s="223"/>
      <c r="P131" s="223"/>
      <c r="Q131" s="223"/>
      <c r="R131" s="223"/>
      <c r="S131" s="322">
        <f t="shared" si="18"/>
        <v>1</v>
      </c>
    </row>
    <row r="132" spans="1:19" x14ac:dyDescent="0.25">
      <c r="A132" s="1247" t="s">
        <v>489</v>
      </c>
      <c r="B132" s="1215"/>
      <c r="C132" s="1215"/>
      <c r="D132" s="225" t="s">
        <v>138</v>
      </c>
      <c r="E132" s="178" t="s">
        <v>433</v>
      </c>
      <c r="F132" s="223">
        <v>0.25</v>
      </c>
      <c r="G132" s="223"/>
      <c r="H132" s="223"/>
      <c r="I132" s="223"/>
      <c r="J132" s="223"/>
      <c r="K132" s="223"/>
      <c r="L132" s="223"/>
      <c r="M132" s="224">
        <v>1</v>
      </c>
      <c r="N132" s="223"/>
      <c r="O132" s="223"/>
      <c r="P132" s="223"/>
      <c r="Q132" s="223"/>
      <c r="R132" s="223"/>
      <c r="S132" s="322">
        <f t="shared" si="18"/>
        <v>1</v>
      </c>
    </row>
    <row r="133" spans="1:19" x14ac:dyDescent="0.25">
      <c r="A133" s="1248" t="s">
        <v>111</v>
      </c>
      <c r="B133" s="1249"/>
      <c r="C133" s="1249"/>
      <c r="D133" s="324"/>
      <c r="E133" s="324"/>
      <c r="F133" s="308">
        <f t="shared" ref="F133:R133" si="19">SUM(F129:F132)</f>
        <v>1</v>
      </c>
      <c r="G133" s="308">
        <f t="shared" si="19"/>
        <v>0.5</v>
      </c>
      <c r="H133" s="308">
        <f t="shared" si="19"/>
        <v>0.5</v>
      </c>
      <c r="I133" s="308">
        <f t="shared" si="19"/>
        <v>0.5</v>
      </c>
      <c r="J133" s="308">
        <f t="shared" si="19"/>
        <v>0.5</v>
      </c>
      <c r="K133" s="308">
        <f t="shared" si="19"/>
        <v>1</v>
      </c>
      <c r="L133" s="308">
        <f t="shared" si="19"/>
        <v>0</v>
      </c>
      <c r="M133" s="308">
        <f t="shared" si="19"/>
        <v>1</v>
      </c>
      <c r="N133" s="308">
        <f t="shared" si="19"/>
        <v>0</v>
      </c>
      <c r="O133" s="308">
        <f t="shared" si="19"/>
        <v>0</v>
      </c>
      <c r="P133" s="308">
        <f t="shared" si="19"/>
        <v>0</v>
      </c>
      <c r="Q133" s="308">
        <f t="shared" si="19"/>
        <v>0</v>
      </c>
      <c r="R133" s="308">
        <f t="shared" si="19"/>
        <v>0</v>
      </c>
      <c r="S133" s="325"/>
    </row>
    <row r="134" spans="1:19" ht="29.1" customHeight="1" x14ac:dyDescent="0.25">
      <c r="A134" s="1250" t="s">
        <v>490</v>
      </c>
      <c r="B134" s="1251"/>
      <c r="C134" s="1251"/>
      <c r="D134" s="331"/>
      <c r="E134" s="332"/>
      <c r="F134" s="333"/>
      <c r="G134" s="333"/>
      <c r="H134" s="333"/>
      <c r="I134" s="333"/>
      <c r="J134" s="333"/>
      <c r="K134" s="333"/>
      <c r="L134" s="333"/>
      <c r="M134" s="333"/>
      <c r="N134" s="333"/>
      <c r="O134" s="333"/>
      <c r="P134" s="333"/>
      <c r="Q134" s="333"/>
      <c r="R134" s="333"/>
      <c r="S134" s="334"/>
    </row>
    <row r="135" spans="1:19" x14ac:dyDescent="0.25">
      <c r="A135" s="1246" t="s">
        <v>486</v>
      </c>
      <c r="B135" s="1216"/>
      <c r="C135" s="1216"/>
      <c r="D135" s="222" t="s">
        <v>465</v>
      </c>
      <c r="E135" s="178" t="s">
        <v>478</v>
      </c>
      <c r="F135" s="223">
        <v>0.25</v>
      </c>
      <c r="G135" s="224">
        <v>0.5</v>
      </c>
      <c r="H135" s="224">
        <v>0.5</v>
      </c>
      <c r="I135" s="223"/>
      <c r="J135" s="223"/>
      <c r="K135" s="223"/>
      <c r="L135" s="223"/>
      <c r="M135" s="223"/>
      <c r="N135" s="223"/>
      <c r="O135" s="223"/>
      <c r="P135" s="223"/>
      <c r="Q135" s="223"/>
      <c r="R135" s="223"/>
      <c r="S135" s="322">
        <f t="shared" ref="S135:S138" si="20">SUM(G135:R135)</f>
        <v>1</v>
      </c>
    </row>
    <row r="136" spans="1:19" x14ac:dyDescent="0.25">
      <c r="A136" s="1247" t="s">
        <v>479</v>
      </c>
      <c r="B136" s="1215"/>
      <c r="C136" s="1215"/>
      <c r="D136" s="225" t="s">
        <v>467</v>
      </c>
      <c r="E136" s="178" t="s">
        <v>433</v>
      </c>
      <c r="F136" s="223">
        <v>0.25</v>
      </c>
      <c r="G136" s="223"/>
      <c r="H136" s="223"/>
      <c r="I136" s="224">
        <v>1</v>
      </c>
      <c r="J136" s="223"/>
      <c r="K136" s="223"/>
      <c r="L136" s="223"/>
      <c r="M136" s="223"/>
      <c r="N136" s="223"/>
      <c r="O136" s="223"/>
      <c r="P136" s="223"/>
      <c r="Q136" s="223"/>
      <c r="R136" s="223"/>
      <c r="S136" s="322">
        <f t="shared" si="20"/>
        <v>1</v>
      </c>
    </row>
    <row r="137" spans="1:19" x14ac:dyDescent="0.25">
      <c r="A137" s="1246" t="s">
        <v>487</v>
      </c>
      <c r="B137" s="1216"/>
      <c r="C137" s="1216"/>
      <c r="D137" s="225" t="s">
        <v>488</v>
      </c>
      <c r="E137" s="178" t="s">
        <v>433</v>
      </c>
      <c r="F137" s="223">
        <v>0.25</v>
      </c>
      <c r="G137" s="223"/>
      <c r="H137" s="223"/>
      <c r="I137" s="223"/>
      <c r="J137" s="224">
        <v>0.1</v>
      </c>
      <c r="K137" s="224">
        <v>0.1</v>
      </c>
      <c r="L137" s="224">
        <v>0.1</v>
      </c>
      <c r="M137" s="224">
        <v>0.1</v>
      </c>
      <c r="N137" s="224">
        <v>0.1</v>
      </c>
      <c r="O137" s="224">
        <v>0.1</v>
      </c>
      <c r="P137" s="224">
        <v>0.1</v>
      </c>
      <c r="Q137" s="224">
        <v>0.1</v>
      </c>
      <c r="R137" s="224">
        <v>0.2</v>
      </c>
      <c r="S137" s="322">
        <f t="shared" si="20"/>
        <v>1</v>
      </c>
    </row>
    <row r="138" spans="1:19" x14ac:dyDescent="0.25">
      <c r="A138" s="1247" t="s">
        <v>489</v>
      </c>
      <c r="B138" s="1215"/>
      <c r="C138" s="1215"/>
      <c r="D138" s="226" t="s">
        <v>485</v>
      </c>
      <c r="E138" s="178" t="s">
        <v>433</v>
      </c>
      <c r="F138" s="223">
        <v>0.25</v>
      </c>
      <c r="G138" s="223"/>
      <c r="H138" s="223"/>
      <c r="I138" s="223"/>
      <c r="J138" s="223"/>
      <c r="K138" s="223"/>
      <c r="L138" s="223"/>
      <c r="M138" s="223"/>
      <c r="N138" s="223"/>
      <c r="O138" s="223"/>
      <c r="P138" s="223"/>
      <c r="Q138" s="223"/>
      <c r="R138" s="224">
        <v>1</v>
      </c>
      <c r="S138" s="322">
        <f t="shared" si="20"/>
        <v>1</v>
      </c>
    </row>
    <row r="139" spans="1:19" x14ac:dyDescent="0.25">
      <c r="A139" s="1248" t="s">
        <v>111</v>
      </c>
      <c r="B139" s="1249"/>
      <c r="C139" s="1249"/>
      <c r="D139" s="324"/>
      <c r="E139" s="324"/>
      <c r="F139" s="308">
        <f t="shared" ref="F139:R139" si="21">SUM(F135:F138)</f>
        <v>1</v>
      </c>
      <c r="G139" s="308">
        <f t="shared" si="21"/>
        <v>0.5</v>
      </c>
      <c r="H139" s="308">
        <f t="shared" si="21"/>
        <v>0.5</v>
      </c>
      <c r="I139" s="308">
        <f t="shared" si="21"/>
        <v>1</v>
      </c>
      <c r="J139" s="308">
        <f t="shared" si="21"/>
        <v>0.1</v>
      </c>
      <c r="K139" s="308">
        <f t="shared" si="21"/>
        <v>0.1</v>
      </c>
      <c r="L139" s="308">
        <f t="shared" si="21"/>
        <v>0.1</v>
      </c>
      <c r="M139" s="308">
        <f t="shared" si="21"/>
        <v>0.1</v>
      </c>
      <c r="N139" s="308">
        <f t="shared" si="21"/>
        <v>0.1</v>
      </c>
      <c r="O139" s="308">
        <f t="shared" si="21"/>
        <v>0.1</v>
      </c>
      <c r="P139" s="308">
        <f t="shared" si="21"/>
        <v>0.1</v>
      </c>
      <c r="Q139" s="308">
        <f t="shared" si="21"/>
        <v>0.1</v>
      </c>
      <c r="R139" s="308">
        <f t="shared" si="21"/>
        <v>1.2</v>
      </c>
      <c r="S139" s="325"/>
    </row>
    <row r="140" spans="1:19" x14ac:dyDescent="0.25">
      <c r="A140" s="1250" t="s">
        <v>377</v>
      </c>
      <c r="B140" s="1251"/>
      <c r="C140" s="1251"/>
      <c r="D140" s="331"/>
      <c r="E140" s="332"/>
      <c r="F140" s="333"/>
      <c r="G140" s="333"/>
      <c r="H140" s="333"/>
      <c r="I140" s="333"/>
      <c r="J140" s="333"/>
      <c r="K140" s="333"/>
      <c r="L140" s="333"/>
      <c r="M140" s="333"/>
      <c r="N140" s="333"/>
      <c r="O140" s="333"/>
      <c r="P140" s="333"/>
      <c r="Q140" s="333"/>
      <c r="R140" s="333"/>
      <c r="S140" s="334"/>
    </row>
    <row r="141" spans="1:19" x14ac:dyDescent="0.25">
      <c r="A141" s="1246" t="s">
        <v>491</v>
      </c>
      <c r="B141" s="1216"/>
      <c r="C141" s="1216"/>
      <c r="D141" s="222" t="s">
        <v>465</v>
      </c>
      <c r="E141" s="178" t="s">
        <v>492</v>
      </c>
      <c r="F141" s="223">
        <v>0.1</v>
      </c>
      <c r="G141" s="224">
        <v>1</v>
      </c>
      <c r="H141" s="223"/>
      <c r="I141" s="223"/>
      <c r="J141" s="223"/>
      <c r="K141" s="223"/>
      <c r="L141" s="223"/>
      <c r="M141" s="223"/>
      <c r="N141" s="223"/>
      <c r="O141" s="223"/>
      <c r="P141" s="223"/>
      <c r="Q141" s="223"/>
      <c r="R141" s="223"/>
      <c r="S141" s="322">
        <f t="shared" ref="S141:S146" si="22">SUM(G141:R141)</f>
        <v>1</v>
      </c>
    </row>
    <row r="142" spans="1:19" x14ac:dyDescent="0.25">
      <c r="A142" s="1247" t="s">
        <v>493</v>
      </c>
      <c r="B142" s="1215"/>
      <c r="C142" s="1215"/>
      <c r="D142" s="225" t="s">
        <v>467</v>
      </c>
      <c r="E142" s="178" t="s">
        <v>433</v>
      </c>
      <c r="F142" s="223">
        <v>0.2</v>
      </c>
      <c r="G142" s="223"/>
      <c r="H142" s="224">
        <v>1</v>
      </c>
      <c r="I142" s="223"/>
      <c r="J142" s="223"/>
      <c r="K142" s="223"/>
      <c r="L142" s="223"/>
      <c r="M142" s="223"/>
      <c r="N142" s="223"/>
      <c r="O142" s="223"/>
      <c r="P142" s="223"/>
      <c r="Q142" s="223"/>
      <c r="R142" s="223"/>
      <c r="S142" s="322">
        <f t="shared" si="22"/>
        <v>1</v>
      </c>
    </row>
    <row r="143" spans="1:19" x14ac:dyDescent="0.25">
      <c r="A143" s="1246" t="s">
        <v>494</v>
      </c>
      <c r="B143" s="1216"/>
      <c r="C143" s="1216"/>
      <c r="D143" s="225" t="s">
        <v>495</v>
      </c>
      <c r="E143" s="178" t="s">
        <v>433</v>
      </c>
      <c r="F143" s="223">
        <v>0.2</v>
      </c>
      <c r="G143" s="223"/>
      <c r="H143" s="223"/>
      <c r="I143" s="224">
        <v>1</v>
      </c>
      <c r="J143" s="223"/>
      <c r="K143" s="223"/>
      <c r="L143" s="223"/>
      <c r="M143" s="223"/>
      <c r="N143" s="223"/>
      <c r="O143" s="223"/>
      <c r="P143" s="223"/>
      <c r="Q143" s="223"/>
      <c r="R143" s="223"/>
      <c r="S143" s="322">
        <f t="shared" si="22"/>
        <v>1</v>
      </c>
    </row>
    <row r="144" spans="1:19" x14ac:dyDescent="0.25">
      <c r="A144" s="1247" t="s">
        <v>454</v>
      </c>
      <c r="B144" s="1215"/>
      <c r="C144" s="1215"/>
      <c r="D144" s="225" t="s">
        <v>496</v>
      </c>
      <c r="E144" s="178" t="s">
        <v>456</v>
      </c>
      <c r="F144" s="223">
        <v>0.2</v>
      </c>
      <c r="G144" s="223"/>
      <c r="H144" s="223"/>
      <c r="I144" s="223"/>
      <c r="J144" s="224">
        <v>1</v>
      </c>
      <c r="K144" s="223"/>
      <c r="L144" s="223"/>
      <c r="M144" s="223"/>
      <c r="N144" s="223"/>
      <c r="O144" s="223"/>
      <c r="P144" s="223"/>
      <c r="Q144" s="223"/>
      <c r="R144" s="223"/>
      <c r="S144" s="322">
        <f t="shared" si="22"/>
        <v>1</v>
      </c>
    </row>
    <row r="145" spans="1:19" x14ac:dyDescent="0.25">
      <c r="A145" s="1246" t="s">
        <v>497</v>
      </c>
      <c r="B145" s="1216"/>
      <c r="C145" s="1216"/>
      <c r="D145" s="225" t="s">
        <v>488</v>
      </c>
      <c r="E145" s="178" t="s">
        <v>433</v>
      </c>
      <c r="F145" s="223">
        <v>0.2</v>
      </c>
      <c r="G145" s="223"/>
      <c r="H145" s="223"/>
      <c r="I145" s="223"/>
      <c r="J145" s="223"/>
      <c r="K145" s="224">
        <v>0.1</v>
      </c>
      <c r="L145" s="224">
        <v>0.1</v>
      </c>
      <c r="M145" s="224">
        <v>0.1</v>
      </c>
      <c r="N145" s="224">
        <v>0.1</v>
      </c>
      <c r="O145" s="224">
        <v>0.1</v>
      </c>
      <c r="P145" s="224">
        <v>0.1</v>
      </c>
      <c r="Q145" s="224">
        <v>0.1</v>
      </c>
      <c r="R145" s="224">
        <v>0.3</v>
      </c>
      <c r="S145" s="322">
        <f t="shared" si="22"/>
        <v>1</v>
      </c>
    </row>
    <row r="146" spans="1:19" x14ac:dyDescent="0.25">
      <c r="A146" s="1247" t="s">
        <v>498</v>
      </c>
      <c r="B146" s="1216"/>
      <c r="C146" s="1216"/>
      <c r="D146" s="226" t="s">
        <v>485</v>
      </c>
      <c r="E146" s="178" t="s">
        <v>433</v>
      </c>
      <c r="F146" s="223">
        <v>0.1</v>
      </c>
      <c r="G146" s="223"/>
      <c r="H146" s="223"/>
      <c r="I146" s="223"/>
      <c r="J146" s="223"/>
      <c r="K146" s="223"/>
      <c r="L146" s="223"/>
      <c r="M146" s="223"/>
      <c r="N146" s="223"/>
      <c r="O146" s="223"/>
      <c r="P146" s="223"/>
      <c r="Q146" s="223"/>
      <c r="R146" s="224">
        <v>1</v>
      </c>
      <c r="S146" s="322">
        <f t="shared" si="22"/>
        <v>1</v>
      </c>
    </row>
    <row r="147" spans="1:19" x14ac:dyDescent="0.25">
      <c r="A147" s="1248" t="s">
        <v>111</v>
      </c>
      <c r="B147" s="1249"/>
      <c r="C147" s="1249"/>
      <c r="D147" s="324"/>
      <c r="E147" s="324"/>
      <c r="F147" s="308">
        <f t="shared" ref="F147:R147" si="23">SUM(F141:F146)</f>
        <v>0.99999999999999989</v>
      </c>
      <c r="G147" s="308">
        <f t="shared" si="23"/>
        <v>1</v>
      </c>
      <c r="H147" s="308">
        <f t="shared" si="23"/>
        <v>1</v>
      </c>
      <c r="I147" s="308">
        <f t="shared" si="23"/>
        <v>1</v>
      </c>
      <c r="J147" s="308">
        <f t="shared" si="23"/>
        <v>1</v>
      </c>
      <c r="K147" s="308">
        <f t="shared" si="23"/>
        <v>0.1</v>
      </c>
      <c r="L147" s="308">
        <f t="shared" si="23"/>
        <v>0.1</v>
      </c>
      <c r="M147" s="308">
        <f t="shared" si="23"/>
        <v>0.1</v>
      </c>
      <c r="N147" s="308">
        <f t="shared" si="23"/>
        <v>0.1</v>
      </c>
      <c r="O147" s="308">
        <f t="shared" si="23"/>
        <v>0.1</v>
      </c>
      <c r="P147" s="308">
        <f t="shared" si="23"/>
        <v>0.1</v>
      </c>
      <c r="Q147" s="308">
        <f t="shared" si="23"/>
        <v>0.1</v>
      </c>
      <c r="R147" s="308">
        <f t="shared" si="23"/>
        <v>1.3</v>
      </c>
      <c r="S147" s="325"/>
    </row>
    <row r="148" spans="1:19" x14ac:dyDescent="0.25">
      <c r="A148" s="1250" t="s">
        <v>378</v>
      </c>
      <c r="B148" s="1251"/>
      <c r="C148" s="1251"/>
      <c r="D148" s="331"/>
      <c r="E148" s="332"/>
      <c r="F148" s="333"/>
      <c r="G148" s="333"/>
      <c r="H148" s="333"/>
      <c r="I148" s="333"/>
      <c r="J148" s="333"/>
      <c r="K148" s="333"/>
      <c r="L148" s="333"/>
      <c r="M148" s="333"/>
      <c r="N148" s="333"/>
      <c r="O148" s="333"/>
      <c r="P148" s="333"/>
      <c r="Q148" s="333"/>
      <c r="R148" s="333"/>
      <c r="S148" s="334"/>
    </row>
    <row r="149" spans="1:19" x14ac:dyDescent="0.25">
      <c r="A149" s="1246" t="s">
        <v>499</v>
      </c>
      <c r="B149" s="1216"/>
      <c r="C149" s="1216"/>
      <c r="D149" s="205" t="s">
        <v>500</v>
      </c>
      <c r="E149" s="178" t="s">
        <v>433</v>
      </c>
      <c r="F149" s="223">
        <v>0.1</v>
      </c>
      <c r="G149" s="224">
        <v>0.5</v>
      </c>
      <c r="H149" s="224">
        <v>0.5</v>
      </c>
      <c r="I149" s="206"/>
      <c r="J149" s="206"/>
      <c r="K149" s="206"/>
      <c r="L149" s="206"/>
      <c r="M149" s="206"/>
      <c r="N149" s="206"/>
      <c r="O149" s="206"/>
      <c r="P149" s="206"/>
      <c r="Q149" s="206"/>
      <c r="R149" s="206"/>
      <c r="S149" s="322">
        <f t="shared" ref="S149:S155" si="24">SUM(G149:R149)</f>
        <v>1</v>
      </c>
    </row>
    <row r="150" spans="1:19" x14ac:dyDescent="0.25">
      <c r="A150" s="1247" t="s">
        <v>501</v>
      </c>
      <c r="B150" s="1215"/>
      <c r="C150" s="1215"/>
      <c r="D150" s="205" t="s">
        <v>502</v>
      </c>
      <c r="E150" s="178" t="s">
        <v>433</v>
      </c>
      <c r="F150" s="223">
        <v>0.2</v>
      </c>
      <c r="G150" s="224">
        <v>0.5</v>
      </c>
      <c r="H150" s="224">
        <v>0.5</v>
      </c>
      <c r="I150" s="206"/>
      <c r="J150" s="206"/>
      <c r="K150" s="206"/>
      <c r="L150" s="206"/>
      <c r="M150" s="206"/>
      <c r="N150" s="206"/>
      <c r="O150" s="206"/>
      <c r="P150" s="206"/>
      <c r="Q150" s="206"/>
      <c r="R150" s="206"/>
      <c r="S150" s="322">
        <f t="shared" si="24"/>
        <v>1</v>
      </c>
    </row>
    <row r="151" spans="1:19" x14ac:dyDescent="0.25">
      <c r="A151" s="1246" t="s">
        <v>451</v>
      </c>
      <c r="B151" s="1216"/>
      <c r="C151" s="1216"/>
      <c r="D151" s="205" t="s">
        <v>467</v>
      </c>
      <c r="E151" s="178" t="s">
        <v>433</v>
      </c>
      <c r="F151" s="223">
        <v>0.2</v>
      </c>
      <c r="G151" s="206"/>
      <c r="H151" s="224">
        <v>0.5</v>
      </c>
      <c r="I151" s="224">
        <v>0.5</v>
      </c>
      <c r="J151" s="206"/>
      <c r="K151" s="206"/>
      <c r="L151" s="206"/>
      <c r="M151" s="206"/>
      <c r="N151" s="206"/>
      <c r="O151" s="206"/>
      <c r="P151" s="206"/>
      <c r="Q151" s="206"/>
      <c r="R151" s="206"/>
      <c r="S151" s="322">
        <f t="shared" si="24"/>
        <v>1</v>
      </c>
    </row>
    <row r="152" spans="1:19" x14ac:dyDescent="0.25">
      <c r="A152" s="1247" t="s">
        <v>503</v>
      </c>
      <c r="B152" s="1215"/>
      <c r="C152" s="1215"/>
      <c r="D152" s="205" t="s">
        <v>504</v>
      </c>
      <c r="E152" s="178" t="s">
        <v>433</v>
      </c>
      <c r="F152" s="223">
        <v>0.1</v>
      </c>
      <c r="G152" s="206"/>
      <c r="H152" s="224">
        <v>0.5</v>
      </c>
      <c r="I152" s="224">
        <v>0.5</v>
      </c>
      <c r="J152" s="206"/>
      <c r="K152" s="206"/>
      <c r="L152" s="206"/>
      <c r="M152" s="206"/>
      <c r="N152" s="206"/>
      <c r="O152" s="206"/>
      <c r="P152" s="206"/>
      <c r="Q152" s="206"/>
      <c r="R152" s="206"/>
      <c r="S152" s="322">
        <f t="shared" si="24"/>
        <v>1</v>
      </c>
    </row>
    <row r="153" spans="1:19" x14ac:dyDescent="0.25">
      <c r="A153" s="1246" t="s">
        <v>497</v>
      </c>
      <c r="B153" s="1216"/>
      <c r="C153" s="1216"/>
      <c r="D153" s="209" t="s">
        <v>505</v>
      </c>
      <c r="E153" s="227" t="s">
        <v>506</v>
      </c>
      <c r="F153" s="223">
        <v>0.1</v>
      </c>
      <c r="G153" s="206"/>
      <c r="H153" s="206"/>
      <c r="I153" s="206"/>
      <c r="J153" s="224">
        <v>0.1</v>
      </c>
      <c r="K153" s="224">
        <v>0.1</v>
      </c>
      <c r="L153" s="224">
        <v>0.1</v>
      </c>
      <c r="M153" s="224">
        <v>0.1</v>
      </c>
      <c r="N153" s="224">
        <v>0.2</v>
      </c>
      <c r="O153" s="224">
        <v>0.2</v>
      </c>
      <c r="P153" s="224">
        <v>0.2</v>
      </c>
      <c r="Q153" s="206"/>
      <c r="R153" s="206"/>
      <c r="S153" s="322">
        <f t="shared" si="24"/>
        <v>1</v>
      </c>
    </row>
    <row r="154" spans="1:19" ht="18.600000000000001" customHeight="1" x14ac:dyDescent="0.25">
      <c r="A154" s="1247" t="s">
        <v>507</v>
      </c>
      <c r="B154" s="1216"/>
      <c r="C154" s="1216"/>
      <c r="D154" s="205" t="s">
        <v>508</v>
      </c>
      <c r="E154" s="178" t="s">
        <v>433</v>
      </c>
      <c r="F154" s="223">
        <v>0.2</v>
      </c>
      <c r="G154" s="206"/>
      <c r="H154" s="206"/>
      <c r="I154" s="206"/>
      <c r="J154" s="206"/>
      <c r="K154" s="206"/>
      <c r="L154" s="206"/>
      <c r="M154" s="206"/>
      <c r="N154" s="206"/>
      <c r="O154" s="206"/>
      <c r="P154" s="206"/>
      <c r="Q154" s="224">
        <v>0.5</v>
      </c>
      <c r="R154" s="224">
        <v>0.5</v>
      </c>
      <c r="S154" s="322">
        <f t="shared" si="24"/>
        <v>1</v>
      </c>
    </row>
    <row r="155" spans="1:19" x14ac:dyDescent="0.25">
      <c r="A155" s="1247" t="s">
        <v>509</v>
      </c>
      <c r="B155" s="1216"/>
      <c r="C155" s="1216"/>
      <c r="D155" s="205" t="s">
        <v>510</v>
      </c>
      <c r="E155" s="178" t="s">
        <v>433</v>
      </c>
      <c r="F155" s="223">
        <v>0.1</v>
      </c>
      <c r="G155" s="206"/>
      <c r="H155" s="206"/>
      <c r="I155" s="206"/>
      <c r="J155" s="206"/>
      <c r="K155" s="206"/>
      <c r="L155" s="206"/>
      <c r="M155" s="206"/>
      <c r="N155" s="206"/>
      <c r="O155" s="206"/>
      <c r="P155" s="206"/>
      <c r="Q155" s="224">
        <v>0.5</v>
      </c>
      <c r="R155" s="224">
        <v>0.5</v>
      </c>
      <c r="S155" s="322">
        <f t="shared" si="24"/>
        <v>1</v>
      </c>
    </row>
    <row r="156" spans="1:19" x14ac:dyDescent="0.25">
      <c r="A156" s="1248" t="s">
        <v>111</v>
      </c>
      <c r="B156" s="1249"/>
      <c r="C156" s="1249"/>
      <c r="D156" s="324"/>
      <c r="E156" s="324"/>
      <c r="F156" s="308">
        <f>SUM(F149:F155)</f>
        <v>0.99999999999999989</v>
      </c>
      <c r="G156" s="308">
        <f t="shared" ref="G156:R156" si="25">SUM(G149:G155)</f>
        <v>1</v>
      </c>
      <c r="H156" s="308">
        <f t="shared" si="25"/>
        <v>2</v>
      </c>
      <c r="I156" s="308">
        <f t="shared" si="25"/>
        <v>1</v>
      </c>
      <c r="J156" s="308">
        <f t="shared" si="25"/>
        <v>0.1</v>
      </c>
      <c r="K156" s="308">
        <f t="shared" si="25"/>
        <v>0.1</v>
      </c>
      <c r="L156" s="308">
        <f t="shared" si="25"/>
        <v>0.1</v>
      </c>
      <c r="M156" s="308">
        <f t="shared" si="25"/>
        <v>0.1</v>
      </c>
      <c r="N156" s="308">
        <f t="shared" si="25"/>
        <v>0.2</v>
      </c>
      <c r="O156" s="308">
        <f t="shared" si="25"/>
        <v>0.2</v>
      </c>
      <c r="P156" s="308">
        <f t="shared" si="25"/>
        <v>0.2</v>
      </c>
      <c r="Q156" s="308">
        <f t="shared" si="25"/>
        <v>1</v>
      </c>
      <c r="R156" s="308">
        <f t="shared" si="25"/>
        <v>1</v>
      </c>
      <c r="S156" s="325"/>
    </row>
    <row r="157" spans="1:19" x14ac:dyDescent="0.25">
      <c r="A157" s="1250" t="s">
        <v>379</v>
      </c>
      <c r="B157" s="1251"/>
      <c r="C157" s="1251"/>
      <c r="D157" s="331"/>
      <c r="E157" s="332"/>
      <c r="F157" s="333"/>
      <c r="G157" s="333"/>
      <c r="H157" s="333"/>
      <c r="I157" s="333"/>
      <c r="J157" s="333"/>
      <c r="K157" s="333"/>
      <c r="L157" s="333"/>
      <c r="M157" s="333"/>
      <c r="N157" s="333"/>
      <c r="O157" s="333"/>
      <c r="P157" s="333"/>
      <c r="Q157" s="333"/>
      <c r="R157" s="333"/>
      <c r="S157" s="334"/>
    </row>
    <row r="158" spans="1:19" x14ac:dyDescent="0.25">
      <c r="A158" s="1250" t="s">
        <v>380</v>
      </c>
      <c r="B158" s="1251"/>
      <c r="C158" s="1251"/>
      <c r="D158" s="331"/>
      <c r="E158" s="332"/>
      <c r="F158" s="333"/>
      <c r="G158" s="333"/>
      <c r="H158" s="333"/>
      <c r="I158" s="333"/>
      <c r="J158" s="333"/>
      <c r="K158" s="333"/>
      <c r="L158" s="333"/>
      <c r="M158" s="333"/>
      <c r="N158" s="333"/>
      <c r="O158" s="333"/>
      <c r="P158" s="333"/>
      <c r="Q158" s="333"/>
      <c r="R158" s="333"/>
      <c r="S158" s="334"/>
    </row>
    <row r="159" spans="1:19" x14ac:dyDescent="0.25">
      <c r="A159" s="1246" t="s">
        <v>511</v>
      </c>
      <c r="B159" s="1216"/>
      <c r="C159" s="1216"/>
      <c r="D159" s="205" t="s">
        <v>467</v>
      </c>
      <c r="E159" s="178" t="s">
        <v>433</v>
      </c>
      <c r="F159" s="340">
        <v>0.3</v>
      </c>
      <c r="G159" s="341">
        <v>0.5</v>
      </c>
      <c r="H159" s="341">
        <v>0.5</v>
      </c>
      <c r="I159" s="340"/>
      <c r="J159" s="340"/>
      <c r="K159" s="340"/>
      <c r="L159" s="340"/>
      <c r="M159" s="340"/>
      <c r="N159" s="340"/>
      <c r="O159" s="340"/>
      <c r="P159" s="340"/>
      <c r="Q159" s="340"/>
      <c r="R159" s="340"/>
      <c r="S159" s="322">
        <f t="shared" ref="S159:S162" si="26">SUM(G159:R159)</f>
        <v>1</v>
      </c>
    </row>
    <row r="160" spans="1:19" x14ac:dyDescent="0.25">
      <c r="A160" s="1247" t="s">
        <v>512</v>
      </c>
      <c r="B160" s="1215"/>
      <c r="C160" s="1215"/>
      <c r="D160" s="209" t="s">
        <v>513</v>
      </c>
      <c r="E160" s="178" t="s">
        <v>433</v>
      </c>
      <c r="F160" s="340">
        <v>0.2</v>
      </c>
      <c r="G160" s="340"/>
      <c r="H160" s="340"/>
      <c r="I160" s="341">
        <v>1</v>
      </c>
      <c r="J160" s="340"/>
      <c r="K160" s="340"/>
      <c r="L160" s="340"/>
      <c r="M160" s="340"/>
      <c r="N160" s="340"/>
      <c r="O160" s="340"/>
      <c r="P160" s="340"/>
      <c r="Q160" s="340"/>
      <c r="R160" s="340"/>
      <c r="S160" s="322">
        <f t="shared" si="26"/>
        <v>1</v>
      </c>
    </row>
    <row r="161" spans="1:19" x14ac:dyDescent="0.25">
      <c r="A161" s="1246" t="s">
        <v>514</v>
      </c>
      <c r="B161" s="1216"/>
      <c r="C161" s="1216"/>
      <c r="D161" s="209" t="s">
        <v>138</v>
      </c>
      <c r="E161" s="178" t="s">
        <v>433</v>
      </c>
      <c r="F161" s="340">
        <v>0.3</v>
      </c>
      <c r="G161" s="340"/>
      <c r="H161" s="340"/>
      <c r="I161" s="340"/>
      <c r="J161" s="341">
        <v>0.1</v>
      </c>
      <c r="K161" s="341">
        <v>0.1</v>
      </c>
      <c r="L161" s="341">
        <v>0.1</v>
      </c>
      <c r="M161" s="341">
        <v>0.1</v>
      </c>
      <c r="N161" s="341">
        <v>0.1</v>
      </c>
      <c r="O161" s="341">
        <v>0.1</v>
      </c>
      <c r="P161" s="341">
        <v>0.2</v>
      </c>
      <c r="Q161" s="341">
        <v>0.2</v>
      </c>
      <c r="R161" s="340"/>
      <c r="S161" s="322">
        <f t="shared" si="26"/>
        <v>1</v>
      </c>
    </row>
    <row r="162" spans="1:19" x14ac:dyDescent="0.25">
      <c r="A162" s="1247" t="s">
        <v>515</v>
      </c>
      <c r="B162" s="1215"/>
      <c r="C162" s="1215"/>
      <c r="D162" s="209" t="s">
        <v>461</v>
      </c>
      <c r="E162" s="178" t="s">
        <v>433</v>
      </c>
      <c r="F162" s="340">
        <v>0.2</v>
      </c>
      <c r="G162" s="340"/>
      <c r="H162" s="340"/>
      <c r="I162" s="340"/>
      <c r="J162" s="340"/>
      <c r="K162" s="340"/>
      <c r="L162" s="340"/>
      <c r="M162" s="340"/>
      <c r="N162" s="340"/>
      <c r="O162" s="340"/>
      <c r="P162" s="340"/>
      <c r="Q162" s="340"/>
      <c r="R162" s="341">
        <v>1</v>
      </c>
      <c r="S162" s="322">
        <f t="shared" si="26"/>
        <v>1</v>
      </c>
    </row>
    <row r="163" spans="1:19" x14ac:dyDescent="0.25">
      <c r="A163" s="1248" t="s">
        <v>111</v>
      </c>
      <c r="B163" s="1249"/>
      <c r="C163" s="1249"/>
      <c r="D163" s="324"/>
      <c r="E163" s="324"/>
      <c r="F163" s="308">
        <f>SUM(F159:F162)</f>
        <v>1</v>
      </c>
      <c r="G163" s="308">
        <f t="shared" ref="G163:R163" si="27">SUM(G159:G162)</f>
        <v>0.5</v>
      </c>
      <c r="H163" s="308">
        <f t="shared" si="27"/>
        <v>0.5</v>
      </c>
      <c r="I163" s="308">
        <f t="shared" si="27"/>
        <v>1</v>
      </c>
      <c r="J163" s="308">
        <f t="shared" si="27"/>
        <v>0.1</v>
      </c>
      <c r="K163" s="308">
        <f t="shared" si="27"/>
        <v>0.1</v>
      </c>
      <c r="L163" s="308">
        <f t="shared" si="27"/>
        <v>0.1</v>
      </c>
      <c r="M163" s="308">
        <f t="shared" si="27"/>
        <v>0.1</v>
      </c>
      <c r="N163" s="308">
        <f t="shared" si="27"/>
        <v>0.1</v>
      </c>
      <c r="O163" s="308">
        <f t="shared" si="27"/>
        <v>0.1</v>
      </c>
      <c r="P163" s="308">
        <f t="shared" si="27"/>
        <v>0.2</v>
      </c>
      <c r="Q163" s="308">
        <f t="shared" si="27"/>
        <v>0.2</v>
      </c>
      <c r="R163" s="308">
        <f t="shared" si="27"/>
        <v>1</v>
      </c>
      <c r="S163" s="325"/>
    </row>
    <row r="164" spans="1:19" x14ac:dyDescent="0.25">
      <c r="A164" s="1250" t="s">
        <v>381</v>
      </c>
      <c r="B164" s="1251"/>
      <c r="C164" s="1251"/>
      <c r="D164" s="331"/>
      <c r="E164" s="332"/>
      <c r="F164" s="333"/>
      <c r="G164" s="333"/>
      <c r="H164" s="333"/>
      <c r="I164" s="333"/>
      <c r="J164" s="333"/>
      <c r="K164" s="333"/>
      <c r="L164" s="333"/>
      <c r="M164" s="333"/>
      <c r="N164" s="333"/>
      <c r="O164" s="333"/>
      <c r="P164" s="333"/>
      <c r="Q164" s="333"/>
      <c r="R164" s="333"/>
      <c r="S164" s="334"/>
    </row>
    <row r="165" spans="1:19" x14ac:dyDescent="0.25">
      <c r="A165" s="1246" t="s">
        <v>516</v>
      </c>
      <c r="B165" s="1216"/>
      <c r="C165" s="1216"/>
      <c r="D165" s="205" t="s">
        <v>517</v>
      </c>
      <c r="E165" s="178" t="s">
        <v>433</v>
      </c>
      <c r="F165" s="340">
        <v>0.1</v>
      </c>
      <c r="G165" s="341">
        <v>1</v>
      </c>
      <c r="H165" s="340"/>
      <c r="I165" s="340"/>
      <c r="J165" s="340"/>
      <c r="K165" s="340"/>
      <c r="L165" s="340"/>
      <c r="M165" s="340"/>
      <c r="N165" s="340"/>
      <c r="O165" s="340"/>
      <c r="P165" s="340"/>
      <c r="Q165" s="340"/>
      <c r="R165" s="340"/>
      <c r="S165" s="322">
        <f t="shared" ref="S165:S171" si="28">SUM(G165:R165)</f>
        <v>1</v>
      </c>
    </row>
    <row r="166" spans="1:19" x14ac:dyDescent="0.25">
      <c r="A166" s="1247" t="s">
        <v>518</v>
      </c>
      <c r="B166" s="1215"/>
      <c r="C166" s="1215"/>
      <c r="D166" s="209" t="s">
        <v>519</v>
      </c>
      <c r="E166" s="178" t="s">
        <v>433</v>
      </c>
      <c r="F166" s="340">
        <v>0.1</v>
      </c>
      <c r="G166" s="340"/>
      <c r="H166" s="341">
        <v>0.5</v>
      </c>
      <c r="I166" s="341">
        <v>0.5</v>
      </c>
      <c r="J166" s="340"/>
      <c r="K166" s="340"/>
      <c r="L166" s="340"/>
      <c r="M166" s="340"/>
      <c r="N166" s="340"/>
      <c r="O166" s="340"/>
      <c r="P166" s="340"/>
      <c r="Q166" s="340"/>
      <c r="R166" s="340"/>
      <c r="S166" s="322">
        <f t="shared" si="28"/>
        <v>1</v>
      </c>
    </row>
    <row r="167" spans="1:19" x14ac:dyDescent="0.25">
      <c r="A167" s="1246" t="s">
        <v>520</v>
      </c>
      <c r="B167" s="1216"/>
      <c r="C167" s="1216"/>
      <c r="D167" s="205" t="s">
        <v>467</v>
      </c>
      <c r="E167" s="178" t="s">
        <v>433</v>
      </c>
      <c r="F167" s="340">
        <v>0.2</v>
      </c>
      <c r="G167" s="340"/>
      <c r="H167" s="340"/>
      <c r="I167" s="340"/>
      <c r="J167" s="341">
        <v>1</v>
      </c>
      <c r="K167" s="340"/>
      <c r="L167" s="340"/>
      <c r="M167" s="340"/>
      <c r="N167" s="340"/>
      <c r="O167" s="340"/>
      <c r="P167" s="340"/>
      <c r="Q167" s="340"/>
      <c r="R167" s="340"/>
      <c r="S167" s="322">
        <f t="shared" si="28"/>
        <v>1</v>
      </c>
    </row>
    <row r="168" spans="1:19" x14ac:dyDescent="0.25">
      <c r="A168" s="1247" t="s">
        <v>521</v>
      </c>
      <c r="B168" s="1215"/>
      <c r="C168" s="1215"/>
      <c r="D168" s="209" t="s">
        <v>435</v>
      </c>
      <c r="E168" s="178" t="s">
        <v>456</v>
      </c>
      <c r="F168" s="340">
        <v>0.3</v>
      </c>
      <c r="G168" s="340"/>
      <c r="H168" s="340"/>
      <c r="I168" s="340"/>
      <c r="J168" s="340"/>
      <c r="K168" s="341">
        <v>0.5</v>
      </c>
      <c r="L168" s="341">
        <v>0.5</v>
      </c>
      <c r="M168" s="340"/>
      <c r="N168" s="340"/>
      <c r="O168" s="340"/>
      <c r="P168" s="340"/>
      <c r="Q168" s="340"/>
      <c r="R168" s="340"/>
      <c r="S168" s="322">
        <f t="shared" si="28"/>
        <v>1</v>
      </c>
    </row>
    <row r="169" spans="1:19" x14ac:dyDescent="0.25">
      <c r="A169" s="1246" t="s">
        <v>522</v>
      </c>
      <c r="B169" s="1216"/>
      <c r="C169" s="1216"/>
      <c r="D169" s="209" t="s">
        <v>513</v>
      </c>
      <c r="E169" s="178" t="s">
        <v>433</v>
      </c>
      <c r="F169" s="340">
        <v>0.1</v>
      </c>
      <c r="G169" s="340"/>
      <c r="H169" s="340"/>
      <c r="I169" s="340"/>
      <c r="J169" s="340"/>
      <c r="K169" s="340"/>
      <c r="L169" s="340"/>
      <c r="M169" s="341">
        <v>1</v>
      </c>
      <c r="N169" s="340"/>
      <c r="O169" s="340"/>
      <c r="P169" s="340"/>
      <c r="Q169" s="340"/>
      <c r="R169" s="340"/>
      <c r="S169" s="322">
        <f t="shared" si="28"/>
        <v>1</v>
      </c>
    </row>
    <row r="170" spans="1:19" x14ac:dyDescent="0.25">
      <c r="A170" s="1247" t="s">
        <v>523</v>
      </c>
      <c r="B170" s="1216"/>
      <c r="C170" s="1216"/>
      <c r="D170" s="150" t="s">
        <v>524</v>
      </c>
      <c r="E170" s="178" t="s">
        <v>525</v>
      </c>
      <c r="F170" s="340">
        <v>0.1</v>
      </c>
      <c r="G170" s="340"/>
      <c r="H170" s="340"/>
      <c r="I170" s="340"/>
      <c r="J170" s="340"/>
      <c r="K170" s="340"/>
      <c r="L170" s="340"/>
      <c r="M170" s="341">
        <v>1</v>
      </c>
      <c r="N170" s="340"/>
      <c r="O170" s="340"/>
      <c r="P170" s="340"/>
      <c r="Q170" s="340"/>
      <c r="R170" s="340"/>
      <c r="S170" s="322">
        <f t="shared" si="28"/>
        <v>1</v>
      </c>
    </row>
    <row r="171" spans="1:19" x14ac:dyDescent="0.25">
      <c r="A171" s="1247" t="s">
        <v>526</v>
      </c>
      <c r="B171" s="1216"/>
      <c r="C171" s="1216"/>
      <c r="D171" s="209" t="s">
        <v>527</v>
      </c>
      <c r="E171" s="178" t="s">
        <v>433</v>
      </c>
      <c r="F171" s="340">
        <v>0.1</v>
      </c>
      <c r="G171" s="340"/>
      <c r="H171" s="340"/>
      <c r="I171" s="340"/>
      <c r="J171" s="340"/>
      <c r="K171" s="340"/>
      <c r="L171" s="340"/>
      <c r="M171" s="340"/>
      <c r="N171" s="341">
        <v>1</v>
      </c>
      <c r="O171" s="340"/>
      <c r="P171" s="340"/>
      <c r="Q171" s="340"/>
      <c r="R171" s="340"/>
      <c r="S171" s="322">
        <f t="shared" si="28"/>
        <v>1</v>
      </c>
    </row>
    <row r="172" spans="1:19" x14ac:dyDescent="0.25">
      <c r="A172" s="1248" t="s">
        <v>111</v>
      </c>
      <c r="B172" s="1249"/>
      <c r="C172" s="1249"/>
      <c r="D172" s="324"/>
      <c r="E172" s="324"/>
      <c r="F172" s="308">
        <f>SUM(F165:F171)</f>
        <v>0.99999999999999989</v>
      </c>
      <c r="G172" s="308">
        <f t="shared" ref="G172:R172" si="29">SUM(G165:G171)</f>
        <v>1</v>
      </c>
      <c r="H172" s="308">
        <f t="shared" si="29"/>
        <v>0.5</v>
      </c>
      <c r="I172" s="308">
        <f t="shared" si="29"/>
        <v>0.5</v>
      </c>
      <c r="J172" s="308">
        <f t="shared" si="29"/>
        <v>1</v>
      </c>
      <c r="K172" s="308">
        <f t="shared" si="29"/>
        <v>0.5</v>
      </c>
      <c r="L172" s="308">
        <f t="shared" si="29"/>
        <v>0.5</v>
      </c>
      <c r="M172" s="308">
        <f t="shared" si="29"/>
        <v>2</v>
      </c>
      <c r="N172" s="308">
        <f t="shared" si="29"/>
        <v>1</v>
      </c>
      <c r="O172" s="308">
        <f t="shared" si="29"/>
        <v>0</v>
      </c>
      <c r="P172" s="308">
        <f t="shared" si="29"/>
        <v>0</v>
      </c>
      <c r="Q172" s="308">
        <f t="shared" si="29"/>
        <v>0</v>
      </c>
      <c r="R172" s="308">
        <f t="shared" si="29"/>
        <v>0</v>
      </c>
      <c r="S172" s="325"/>
    </row>
    <row r="173" spans="1:19" x14ac:dyDescent="0.25">
      <c r="A173" s="1250" t="s">
        <v>382</v>
      </c>
      <c r="B173" s="1251"/>
      <c r="C173" s="1251"/>
      <c r="D173" s="331"/>
      <c r="E173" s="332"/>
      <c r="F173" s="333"/>
      <c r="G173" s="333"/>
      <c r="H173" s="333"/>
      <c r="I173" s="333"/>
      <c r="J173" s="333"/>
      <c r="K173" s="333"/>
      <c r="L173" s="333"/>
      <c r="M173" s="333"/>
      <c r="N173" s="333"/>
      <c r="O173" s="333"/>
      <c r="P173" s="333"/>
      <c r="Q173" s="333"/>
      <c r="R173" s="333"/>
      <c r="S173" s="334"/>
    </row>
    <row r="174" spans="1:19" x14ac:dyDescent="0.25">
      <c r="A174" s="1246" t="s">
        <v>528</v>
      </c>
      <c r="B174" s="1216"/>
      <c r="C174" s="1216"/>
      <c r="D174" s="205" t="s">
        <v>529</v>
      </c>
      <c r="E174" s="178" t="s">
        <v>427</v>
      </c>
      <c r="F174" s="340">
        <v>0.3</v>
      </c>
      <c r="G174" s="341">
        <v>0.5</v>
      </c>
      <c r="H174" s="341">
        <v>0.5</v>
      </c>
      <c r="I174" s="340"/>
      <c r="J174" s="340"/>
      <c r="K174" s="340"/>
      <c r="L174" s="340"/>
      <c r="M174" s="340"/>
      <c r="N174" s="340"/>
      <c r="O174" s="206"/>
      <c r="P174" s="206"/>
      <c r="Q174" s="206"/>
      <c r="R174" s="206"/>
      <c r="S174" s="322">
        <f t="shared" ref="S174:S177" si="30">SUM(G174:R174)</f>
        <v>1</v>
      </c>
    </row>
    <row r="175" spans="1:19" x14ac:dyDescent="0.25">
      <c r="A175" s="1247" t="s">
        <v>530</v>
      </c>
      <c r="B175" s="1215"/>
      <c r="C175" s="1215"/>
      <c r="D175" s="209" t="s">
        <v>500</v>
      </c>
      <c r="E175" s="178" t="s">
        <v>427</v>
      </c>
      <c r="F175" s="340">
        <v>0.1</v>
      </c>
      <c r="G175" s="340"/>
      <c r="H175" s="340"/>
      <c r="I175" s="341">
        <v>1</v>
      </c>
      <c r="J175" s="340"/>
      <c r="K175" s="340"/>
      <c r="L175" s="340"/>
      <c r="M175" s="340"/>
      <c r="N175" s="340"/>
      <c r="O175" s="206"/>
      <c r="P175" s="206"/>
      <c r="Q175" s="206"/>
      <c r="R175" s="206"/>
      <c r="S175" s="322">
        <f t="shared" si="30"/>
        <v>1</v>
      </c>
    </row>
    <row r="176" spans="1:19" x14ac:dyDescent="0.25">
      <c r="A176" s="1246" t="s">
        <v>531</v>
      </c>
      <c r="B176" s="1216"/>
      <c r="C176" s="1216"/>
      <c r="D176" s="209" t="s">
        <v>532</v>
      </c>
      <c r="E176" s="178" t="s">
        <v>427</v>
      </c>
      <c r="F176" s="340">
        <v>0.4</v>
      </c>
      <c r="G176" s="340"/>
      <c r="H176" s="340"/>
      <c r="I176" s="340"/>
      <c r="J176" s="341">
        <v>0.3</v>
      </c>
      <c r="K176" s="341">
        <v>0.3</v>
      </c>
      <c r="L176" s="341">
        <v>0.4</v>
      </c>
      <c r="M176" s="340"/>
      <c r="N176" s="340"/>
      <c r="O176" s="206"/>
      <c r="P176" s="206"/>
      <c r="Q176" s="206"/>
      <c r="R176" s="206"/>
      <c r="S176" s="322">
        <f t="shared" si="30"/>
        <v>1</v>
      </c>
    </row>
    <row r="177" spans="1:19" x14ac:dyDescent="0.25">
      <c r="A177" s="1247" t="s">
        <v>533</v>
      </c>
      <c r="B177" s="1215"/>
      <c r="C177" s="1215"/>
      <c r="D177" s="209" t="s">
        <v>534</v>
      </c>
      <c r="E177" s="178" t="s">
        <v>433</v>
      </c>
      <c r="F177" s="340">
        <v>0.2</v>
      </c>
      <c r="G177" s="340"/>
      <c r="H177" s="340"/>
      <c r="I177" s="340"/>
      <c r="J177" s="340"/>
      <c r="K177" s="340"/>
      <c r="L177" s="340"/>
      <c r="M177" s="341">
        <v>0.5</v>
      </c>
      <c r="N177" s="341">
        <v>0.5</v>
      </c>
      <c r="O177" s="206"/>
      <c r="P177" s="206"/>
      <c r="Q177" s="206"/>
      <c r="R177" s="206"/>
      <c r="S177" s="322">
        <f t="shared" si="30"/>
        <v>1</v>
      </c>
    </row>
    <row r="178" spans="1:19" x14ac:dyDescent="0.25">
      <c r="A178" s="1248" t="s">
        <v>111</v>
      </c>
      <c r="B178" s="1249"/>
      <c r="C178" s="1249"/>
      <c r="D178" s="324"/>
      <c r="E178" s="324"/>
      <c r="F178" s="308">
        <f>SUM(F174:F177)</f>
        <v>1</v>
      </c>
      <c r="G178" s="308">
        <f t="shared" ref="G178:R178" si="31">SUM(G174:G177)</f>
        <v>0.5</v>
      </c>
      <c r="H178" s="308">
        <f t="shared" si="31"/>
        <v>0.5</v>
      </c>
      <c r="I178" s="308">
        <f t="shared" si="31"/>
        <v>1</v>
      </c>
      <c r="J178" s="308">
        <f t="shared" si="31"/>
        <v>0.3</v>
      </c>
      <c r="K178" s="308">
        <f t="shared" si="31"/>
        <v>0.3</v>
      </c>
      <c r="L178" s="308">
        <f t="shared" si="31"/>
        <v>0.4</v>
      </c>
      <c r="M178" s="308">
        <f t="shared" si="31"/>
        <v>0.5</v>
      </c>
      <c r="N178" s="308">
        <f t="shared" si="31"/>
        <v>0.5</v>
      </c>
      <c r="O178" s="308">
        <f t="shared" si="31"/>
        <v>0</v>
      </c>
      <c r="P178" s="308">
        <f t="shared" si="31"/>
        <v>0</v>
      </c>
      <c r="Q178" s="308">
        <f t="shared" si="31"/>
        <v>0</v>
      </c>
      <c r="R178" s="308">
        <f t="shared" si="31"/>
        <v>0</v>
      </c>
      <c r="S178" s="325"/>
    </row>
    <row r="179" spans="1:19" x14ac:dyDescent="0.25">
      <c r="A179" s="1250" t="s">
        <v>383</v>
      </c>
      <c r="B179" s="1251"/>
      <c r="C179" s="1251"/>
      <c r="D179" s="331"/>
      <c r="E179" s="332"/>
      <c r="F179" s="333"/>
      <c r="G179" s="333"/>
      <c r="H179" s="333"/>
      <c r="I179" s="333"/>
      <c r="J179" s="333"/>
      <c r="K179" s="333"/>
      <c r="L179" s="333"/>
      <c r="M179" s="333"/>
      <c r="N179" s="333"/>
      <c r="O179" s="333"/>
      <c r="P179" s="333"/>
      <c r="Q179" s="333"/>
      <c r="R179" s="333"/>
      <c r="S179" s="334"/>
    </row>
    <row r="180" spans="1:19" x14ac:dyDescent="0.25">
      <c r="A180" s="1250" t="s">
        <v>384</v>
      </c>
      <c r="B180" s="1251"/>
      <c r="C180" s="1251"/>
      <c r="D180" s="331"/>
      <c r="E180" s="332"/>
      <c r="F180" s="333"/>
      <c r="G180" s="333"/>
      <c r="H180" s="333"/>
      <c r="I180" s="333"/>
      <c r="J180" s="333"/>
      <c r="K180" s="333"/>
      <c r="L180" s="333"/>
      <c r="M180" s="333"/>
      <c r="N180" s="333"/>
      <c r="O180" s="333"/>
      <c r="P180" s="333"/>
      <c r="Q180" s="333"/>
      <c r="R180" s="333"/>
      <c r="S180" s="334"/>
    </row>
    <row r="181" spans="1:19" x14ac:dyDescent="0.25">
      <c r="A181" s="1258" t="s">
        <v>535</v>
      </c>
      <c r="B181" s="1257"/>
      <c r="C181" s="1257"/>
      <c r="D181" s="228" t="s">
        <v>467</v>
      </c>
      <c r="E181" s="178" t="s">
        <v>433</v>
      </c>
      <c r="F181" s="206">
        <v>0.2</v>
      </c>
      <c r="G181" s="206"/>
      <c r="H181" s="342">
        <v>0.5</v>
      </c>
      <c r="I181" s="342">
        <v>0.5</v>
      </c>
      <c r="J181" s="206"/>
      <c r="K181" s="206"/>
      <c r="L181" s="206"/>
      <c r="M181" s="206"/>
      <c r="N181" s="206"/>
      <c r="O181" s="206"/>
      <c r="P181" s="206"/>
      <c r="Q181" s="206"/>
      <c r="R181" s="206"/>
      <c r="S181" s="322">
        <f t="shared" ref="S181:S186" si="32">SUM(G181:R181)</f>
        <v>1</v>
      </c>
    </row>
    <row r="182" spans="1:19" x14ac:dyDescent="0.25">
      <c r="A182" s="1256" t="s">
        <v>536</v>
      </c>
      <c r="B182" s="1237"/>
      <c r="C182" s="1237"/>
      <c r="D182" s="229" t="s">
        <v>537</v>
      </c>
      <c r="E182" s="178" t="s">
        <v>433</v>
      </c>
      <c r="F182" s="206">
        <v>0.3</v>
      </c>
      <c r="G182" s="206"/>
      <c r="H182" s="206"/>
      <c r="I182" s="342">
        <v>1</v>
      </c>
      <c r="J182" s="206"/>
      <c r="K182" s="206"/>
      <c r="L182" s="206"/>
      <c r="M182" s="206"/>
      <c r="N182" s="206"/>
      <c r="O182" s="206"/>
      <c r="P182" s="206"/>
      <c r="Q182" s="206"/>
      <c r="R182" s="206"/>
      <c r="S182" s="322">
        <f t="shared" si="32"/>
        <v>1</v>
      </c>
    </row>
    <row r="183" spans="1:19" x14ac:dyDescent="0.25">
      <c r="A183" s="1258" t="s">
        <v>538</v>
      </c>
      <c r="B183" s="1257"/>
      <c r="C183" s="1257"/>
      <c r="D183" s="229" t="s">
        <v>539</v>
      </c>
      <c r="E183" s="178" t="s">
        <v>540</v>
      </c>
      <c r="F183" s="206">
        <v>0.1</v>
      </c>
      <c r="G183" s="206"/>
      <c r="H183" s="206"/>
      <c r="I183" s="206"/>
      <c r="J183" s="342">
        <v>1</v>
      </c>
      <c r="K183" s="206"/>
      <c r="L183" s="206"/>
      <c r="M183" s="206"/>
      <c r="N183" s="206"/>
      <c r="O183" s="206"/>
      <c r="P183" s="206"/>
      <c r="Q183" s="206"/>
      <c r="R183" s="206"/>
      <c r="S183" s="322">
        <f t="shared" si="32"/>
        <v>1</v>
      </c>
    </row>
    <row r="184" spans="1:19" x14ac:dyDescent="0.25">
      <c r="A184" s="1258" t="s">
        <v>541</v>
      </c>
      <c r="B184" s="1257"/>
      <c r="C184" s="1257"/>
      <c r="D184" s="229" t="s">
        <v>542</v>
      </c>
      <c r="E184" s="178" t="s">
        <v>433</v>
      </c>
      <c r="F184" s="206">
        <v>0.2</v>
      </c>
      <c r="G184" s="206"/>
      <c r="H184" s="206"/>
      <c r="I184" s="206"/>
      <c r="J184" s="206"/>
      <c r="K184" s="342">
        <v>0.5</v>
      </c>
      <c r="L184" s="342">
        <v>0.5</v>
      </c>
      <c r="M184" s="206"/>
      <c r="N184" s="206"/>
      <c r="O184" s="206"/>
      <c r="P184" s="206"/>
      <c r="Q184" s="206"/>
      <c r="R184" s="206"/>
      <c r="S184" s="322">
        <f t="shared" si="32"/>
        <v>1</v>
      </c>
    </row>
    <row r="185" spans="1:19" x14ac:dyDescent="0.25">
      <c r="A185" s="1256" t="s">
        <v>543</v>
      </c>
      <c r="B185" s="1257"/>
      <c r="C185" s="1257"/>
      <c r="D185" s="229" t="s">
        <v>544</v>
      </c>
      <c r="E185" s="178" t="s">
        <v>433</v>
      </c>
      <c r="F185" s="206">
        <v>0.1</v>
      </c>
      <c r="G185" s="343"/>
      <c r="H185" s="343"/>
      <c r="I185" s="343"/>
      <c r="J185" s="343"/>
      <c r="K185" s="343"/>
      <c r="L185" s="342">
        <v>1</v>
      </c>
      <c r="M185" s="343"/>
      <c r="N185" s="206"/>
      <c r="O185" s="206"/>
      <c r="P185" s="206"/>
      <c r="Q185" s="206"/>
      <c r="R185" s="206"/>
      <c r="S185" s="322">
        <f t="shared" si="32"/>
        <v>1</v>
      </c>
    </row>
    <row r="186" spans="1:19" x14ac:dyDescent="0.25">
      <c r="A186" s="1256" t="s">
        <v>545</v>
      </c>
      <c r="B186" s="1257"/>
      <c r="C186" s="1257"/>
      <c r="D186" s="150" t="s">
        <v>546</v>
      </c>
      <c r="E186" s="178" t="s">
        <v>540</v>
      </c>
      <c r="F186" s="206">
        <v>0.1</v>
      </c>
      <c r="G186" s="206"/>
      <c r="H186" s="206"/>
      <c r="I186" s="206"/>
      <c r="J186" s="206"/>
      <c r="K186" s="206"/>
      <c r="L186" s="206"/>
      <c r="M186" s="342">
        <v>1</v>
      </c>
      <c r="N186" s="206"/>
      <c r="O186" s="206"/>
      <c r="P186" s="206"/>
      <c r="Q186" s="206"/>
      <c r="R186" s="206"/>
      <c r="S186" s="322">
        <f t="shared" si="32"/>
        <v>1</v>
      </c>
    </row>
    <row r="187" spans="1:19" x14ac:dyDescent="0.25">
      <c r="A187" s="1248" t="s">
        <v>111</v>
      </c>
      <c r="B187" s="1249"/>
      <c r="C187" s="1249"/>
      <c r="D187" s="344"/>
      <c r="E187" s="324"/>
      <c r="F187" s="308">
        <f t="shared" ref="F187:R187" si="33">SUM(F181:F186)</f>
        <v>1</v>
      </c>
      <c r="G187" s="308">
        <f t="shared" si="33"/>
        <v>0</v>
      </c>
      <c r="H187" s="308">
        <f t="shared" si="33"/>
        <v>0.5</v>
      </c>
      <c r="I187" s="308">
        <f t="shared" si="33"/>
        <v>1.5</v>
      </c>
      <c r="J187" s="308">
        <f t="shared" si="33"/>
        <v>1</v>
      </c>
      <c r="K187" s="308">
        <f t="shared" si="33"/>
        <v>0.5</v>
      </c>
      <c r="L187" s="308">
        <f t="shared" si="33"/>
        <v>1.5</v>
      </c>
      <c r="M187" s="308">
        <f t="shared" si="33"/>
        <v>1</v>
      </c>
      <c r="N187" s="308">
        <f t="shared" si="33"/>
        <v>0</v>
      </c>
      <c r="O187" s="308">
        <f t="shared" si="33"/>
        <v>0</v>
      </c>
      <c r="P187" s="308">
        <f t="shared" si="33"/>
        <v>0</v>
      </c>
      <c r="Q187" s="308">
        <f t="shared" si="33"/>
        <v>0</v>
      </c>
      <c r="R187" s="308">
        <f t="shared" si="33"/>
        <v>0</v>
      </c>
      <c r="S187" s="325"/>
    </row>
    <row r="188" spans="1:19" x14ac:dyDescent="0.25">
      <c r="A188" s="1250" t="s">
        <v>385</v>
      </c>
      <c r="B188" s="1251"/>
      <c r="C188" s="1251"/>
      <c r="D188" s="331"/>
      <c r="E188" s="332"/>
      <c r="F188" s="333"/>
      <c r="G188" s="333"/>
      <c r="H188" s="333"/>
      <c r="I188" s="333"/>
      <c r="J188" s="333"/>
      <c r="K188" s="333"/>
      <c r="L188" s="333"/>
      <c r="M188" s="333"/>
      <c r="N188" s="333"/>
      <c r="O188" s="333"/>
      <c r="P188" s="333"/>
      <c r="Q188" s="333"/>
      <c r="R188" s="333"/>
      <c r="S188" s="334"/>
    </row>
    <row r="189" spans="1:19" x14ac:dyDescent="0.25">
      <c r="A189" s="1258" t="s">
        <v>516</v>
      </c>
      <c r="B189" s="1257"/>
      <c r="C189" s="1257"/>
      <c r="D189" s="205" t="s">
        <v>517</v>
      </c>
      <c r="E189" s="178" t="s">
        <v>433</v>
      </c>
      <c r="F189" s="206">
        <v>0.1</v>
      </c>
      <c r="G189" s="343"/>
      <c r="H189" s="342">
        <v>1</v>
      </c>
      <c r="I189" s="206"/>
      <c r="J189" s="206"/>
      <c r="K189" s="206"/>
      <c r="L189" s="206"/>
      <c r="M189" s="206"/>
      <c r="N189" s="206"/>
      <c r="O189" s="206"/>
      <c r="P189" s="206"/>
      <c r="Q189" s="206"/>
      <c r="R189" s="206"/>
      <c r="S189" s="325"/>
    </row>
    <row r="190" spans="1:19" x14ac:dyDescent="0.25">
      <c r="A190" s="1258" t="s">
        <v>547</v>
      </c>
      <c r="B190" s="1257"/>
      <c r="C190" s="1257"/>
      <c r="D190" s="209" t="s">
        <v>519</v>
      </c>
      <c r="E190" s="178" t="s">
        <v>433</v>
      </c>
      <c r="F190" s="206">
        <v>0.1</v>
      </c>
      <c r="G190" s="343"/>
      <c r="H190" s="206"/>
      <c r="I190" s="342">
        <v>0.5</v>
      </c>
      <c r="J190" s="342">
        <v>0.5</v>
      </c>
      <c r="K190" s="206"/>
      <c r="L190" s="206"/>
      <c r="M190" s="206"/>
      <c r="N190" s="206"/>
      <c r="O190" s="206"/>
      <c r="P190" s="206"/>
      <c r="Q190" s="206"/>
      <c r="R190" s="206"/>
      <c r="S190" s="325"/>
    </row>
    <row r="191" spans="1:19" x14ac:dyDescent="0.25">
      <c r="A191" s="1258" t="s">
        <v>520</v>
      </c>
      <c r="B191" s="1257"/>
      <c r="C191" s="1257"/>
      <c r="D191" s="209" t="s">
        <v>452</v>
      </c>
      <c r="E191" s="178" t="s">
        <v>433</v>
      </c>
      <c r="F191" s="206">
        <v>0.2</v>
      </c>
      <c r="G191" s="343"/>
      <c r="H191" s="206"/>
      <c r="I191" s="206"/>
      <c r="J191" s="206"/>
      <c r="K191" s="342">
        <v>1</v>
      </c>
      <c r="L191" s="206"/>
      <c r="M191" s="206"/>
      <c r="N191" s="206"/>
      <c r="O191" s="206"/>
      <c r="P191" s="206"/>
      <c r="Q191" s="206"/>
      <c r="R191" s="206"/>
      <c r="S191" s="325"/>
    </row>
    <row r="192" spans="1:19" x14ac:dyDescent="0.25">
      <c r="A192" s="1258" t="s">
        <v>521</v>
      </c>
      <c r="B192" s="1257"/>
      <c r="C192" s="1257"/>
      <c r="D192" s="205" t="s">
        <v>435</v>
      </c>
      <c r="E192" s="178" t="s">
        <v>433</v>
      </c>
      <c r="F192" s="206">
        <v>0.3</v>
      </c>
      <c r="G192" s="343"/>
      <c r="H192" s="206"/>
      <c r="I192" s="206"/>
      <c r="J192" s="206"/>
      <c r="K192" s="206"/>
      <c r="L192" s="342">
        <v>0.5</v>
      </c>
      <c r="M192" s="342">
        <v>0.5</v>
      </c>
      <c r="N192" s="206"/>
      <c r="O192" s="206"/>
      <c r="P192" s="206"/>
      <c r="Q192" s="206"/>
      <c r="R192" s="206"/>
      <c r="S192" s="325"/>
    </row>
    <row r="193" spans="1:19" x14ac:dyDescent="0.25">
      <c r="A193" s="1258" t="s">
        <v>522</v>
      </c>
      <c r="B193" s="1257"/>
      <c r="C193" s="1257"/>
      <c r="D193" s="209" t="s">
        <v>513</v>
      </c>
      <c r="E193" s="178" t="s">
        <v>433</v>
      </c>
      <c r="F193" s="206">
        <v>0.1</v>
      </c>
      <c r="G193" s="343"/>
      <c r="H193" s="206"/>
      <c r="I193" s="206"/>
      <c r="J193" s="206"/>
      <c r="K193" s="206"/>
      <c r="L193" s="206"/>
      <c r="M193" s="206"/>
      <c r="N193" s="342">
        <v>1</v>
      </c>
      <c r="O193" s="206"/>
      <c r="P193" s="206"/>
      <c r="Q193" s="206"/>
      <c r="R193" s="206"/>
      <c r="S193" s="325"/>
    </row>
    <row r="194" spans="1:19" x14ac:dyDescent="0.25">
      <c r="A194" s="1258" t="s">
        <v>523</v>
      </c>
      <c r="B194" s="1257"/>
      <c r="C194" s="1257"/>
      <c r="D194" s="209" t="s">
        <v>524</v>
      </c>
      <c r="E194" s="178" t="s">
        <v>548</v>
      </c>
      <c r="F194" s="206">
        <v>0.1</v>
      </c>
      <c r="G194" s="343"/>
      <c r="H194" s="206"/>
      <c r="I194" s="206"/>
      <c r="J194" s="206"/>
      <c r="K194" s="206"/>
      <c r="L194" s="206"/>
      <c r="M194" s="206"/>
      <c r="N194" s="342">
        <v>1</v>
      </c>
      <c r="O194" s="206"/>
      <c r="P194" s="206"/>
      <c r="Q194" s="206"/>
      <c r="R194" s="206"/>
      <c r="S194" s="325"/>
    </row>
    <row r="195" spans="1:19" x14ac:dyDescent="0.25">
      <c r="A195" s="1258" t="s">
        <v>526</v>
      </c>
      <c r="B195" s="1257"/>
      <c r="C195" s="1257"/>
      <c r="D195" s="209" t="s">
        <v>527</v>
      </c>
      <c r="E195" s="178" t="s">
        <v>433</v>
      </c>
      <c r="F195" s="206">
        <v>0.1</v>
      </c>
      <c r="G195" s="343"/>
      <c r="H195" s="206"/>
      <c r="I195" s="206"/>
      <c r="J195" s="206"/>
      <c r="K195" s="206"/>
      <c r="L195" s="206"/>
      <c r="M195" s="206"/>
      <c r="N195" s="206"/>
      <c r="O195" s="342">
        <v>1</v>
      </c>
      <c r="P195" s="206"/>
      <c r="Q195" s="206"/>
      <c r="R195" s="206"/>
      <c r="S195" s="325"/>
    </row>
    <row r="196" spans="1:19" x14ac:dyDescent="0.25">
      <c r="A196" s="1248" t="s">
        <v>111</v>
      </c>
      <c r="B196" s="1249"/>
      <c r="C196" s="1249"/>
      <c r="D196" s="324"/>
      <c r="E196" s="324"/>
      <c r="F196" s="308">
        <f>SUM(F189:F195)</f>
        <v>0.99999999999999989</v>
      </c>
      <c r="G196" s="308">
        <f t="shared" ref="G196:R196" si="34">SUM(G189:G195)</f>
        <v>0</v>
      </c>
      <c r="H196" s="308">
        <f t="shared" si="34"/>
        <v>1</v>
      </c>
      <c r="I196" s="308">
        <f t="shared" si="34"/>
        <v>0.5</v>
      </c>
      <c r="J196" s="308">
        <f t="shared" si="34"/>
        <v>0.5</v>
      </c>
      <c r="K196" s="308">
        <f t="shared" si="34"/>
        <v>1</v>
      </c>
      <c r="L196" s="308">
        <f t="shared" si="34"/>
        <v>0.5</v>
      </c>
      <c r="M196" s="308">
        <f t="shared" si="34"/>
        <v>0.5</v>
      </c>
      <c r="N196" s="308">
        <f t="shared" si="34"/>
        <v>2</v>
      </c>
      <c r="O196" s="308">
        <f t="shared" si="34"/>
        <v>1</v>
      </c>
      <c r="P196" s="308">
        <f t="shared" si="34"/>
        <v>0</v>
      </c>
      <c r="Q196" s="308">
        <f t="shared" si="34"/>
        <v>0</v>
      </c>
      <c r="R196" s="308">
        <f t="shared" si="34"/>
        <v>0</v>
      </c>
      <c r="S196" s="325"/>
    </row>
    <row r="197" spans="1:19" ht="20.85" customHeight="1" x14ac:dyDescent="0.25">
      <c r="A197" s="1240" t="s">
        <v>386</v>
      </c>
      <c r="B197" s="1241"/>
      <c r="C197" s="1241"/>
      <c r="D197" s="327"/>
      <c r="E197" s="328"/>
      <c r="F197" s="329"/>
      <c r="G197" s="329"/>
      <c r="H197" s="329"/>
      <c r="I197" s="329"/>
      <c r="J197" s="329"/>
      <c r="K197" s="329"/>
      <c r="L197" s="329"/>
      <c r="M197" s="329"/>
      <c r="N197" s="329"/>
      <c r="O197" s="329"/>
      <c r="P197" s="329"/>
      <c r="Q197" s="329"/>
      <c r="R197" s="329"/>
      <c r="S197" s="330"/>
    </row>
    <row r="198" spans="1:19" ht="20.85" customHeight="1" x14ac:dyDescent="0.25">
      <c r="A198" s="1252" t="s">
        <v>387</v>
      </c>
      <c r="B198" s="1253"/>
      <c r="C198" s="1253"/>
      <c r="D198" s="318"/>
      <c r="E198" s="319"/>
      <c r="F198" s="320"/>
      <c r="G198" s="320"/>
      <c r="H198" s="320"/>
      <c r="I198" s="320"/>
      <c r="J198" s="320"/>
      <c r="K198" s="320"/>
      <c r="L198" s="320"/>
      <c r="M198" s="320"/>
      <c r="N198" s="320"/>
      <c r="O198" s="320"/>
      <c r="P198" s="320"/>
      <c r="Q198" s="320"/>
      <c r="R198" s="320"/>
      <c r="S198" s="321"/>
    </row>
    <row r="199" spans="1:19" ht="20.85" customHeight="1" x14ac:dyDescent="0.25">
      <c r="A199" s="1250" t="s">
        <v>549</v>
      </c>
      <c r="B199" s="1251"/>
      <c r="C199" s="1251"/>
      <c r="D199" s="331"/>
      <c r="E199" s="332"/>
      <c r="F199" s="333"/>
      <c r="G199" s="333"/>
      <c r="H199" s="333"/>
      <c r="I199" s="333"/>
      <c r="J199" s="333"/>
      <c r="K199" s="333"/>
      <c r="L199" s="333"/>
      <c r="M199" s="333"/>
      <c r="N199" s="333"/>
      <c r="O199" s="333"/>
      <c r="P199" s="333"/>
      <c r="Q199" s="333"/>
      <c r="R199" s="333"/>
      <c r="S199" s="334"/>
    </row>
    <row r="200" spans="1:19" x14ac:dyDescent="0.25">
      <c r="A200" s="1246" t="s">
        <v>550</v>
      </c>
      <c r="B200" s="1216"/>
      <c r="C200" s="1216"/>
      <c r="D200" s="178" t="s">
        <v>551</v>
      </c>
      <c r="E200" s="230" t="s">
        <v>433</v>
      </c>
      <c r="F200" s="208">
        <v>0.4</v>
      </c>
      <c r="G200" s="207">
        <v>0.2</v>
      </c>
      <c r="H200" s="207">
        <v>0.5</v>
      </c>
      <c r="I200" s="207">
        <v>0.3</v>
      </c>
      <c r="J200" s="208"/>
      <c r="K200" s="208"/>
      <c r="L200" s="208"/>
      <c r="M200" s="208"/>
      <c r="N200" s="208"/>
      <c r="O200" s="208"/>
      <c r="P200" s="208"/>
      <c r="Q200" s="208"/>
      <c r="R200" s="208"/>
      <c r="S200" s="322">
        <f t="shared" ref="S200:S204" si="35">SUM(G200:R200)</f>
        <v>1</v>
      </c>
    </row>
    <row r="201" spans="1:19" x14ac:dyDescent="0.25">
      <c r="A201" s="1247" t="s">
        <v>552</v>
      </c>
      <c r="B201" s="1215"/>
      <c r="C201" s="1215"/>
      <c r="D201" s="227" t="s">
        <v>429</v>
      </c>
      <c r="E201" s="230" t="s">
        <v>430</v>
      </c>
      <c r="F201" s="208">
        <v>0.1</v>
      </c>
      <c r="G201" s="208"/>
      <c r="H201" s="208"/>
      <c r="I201" s="207">
        <v>0.5</v>
      </c>
      <c r="J201" s="207">
        <v>0.5</v>
      </c>
      <c r="K201" s="208"/>
      <c r="L201" s="208"/>
      <c r="M201" s="208"/>
      <c r="N201" s="208"/>
      <c r="O201" s="208"/>
      <c r="P201" s="208"/>
      <c r="Q201" s="208"/>
      <c r="R201" s="208"/>
      <c r="S201" s="322">
        <f t="shared" si="35"/>
        <v>1</v>
      </c>
    </row>
    <row r="202" spans="1:19" x14ac:dyDescent="0.25">
      <c r="A202" s="1246" t="s">
        <v>553</v>
      </c>
      <c r="B202" s="1216"/>
      <c r="C202" s="1216"/>
      <c r="D202" s="227" t="s">
        <v>554</v>
      </c>
      <c r="E202" s="230" t="s">
        <v>433</v>
      </c>
      <c r="F202" s="208">
        <v>0.3</v>
      </c>
      <c r="G202" s="208"/>
      <c r="H202" s="208"/>
      <c r="I202" s="207">
        <v>0.5</v>
      </c>
      <c r="J202" s="207">
        <v>0.5</v>
      </c>
      <c r="K202" s="208"/>
      <c r="L202" s="208"/>
      <c r="M202" s="208"/>
      <c r="N202" s="208"/>
      <c r="O202" s="208"/>
      <c r="P202" s="208"/>
      <c r="Q202" s="208"/>
      <c r="R202" s="208"/>
      <c r="S202" s="322">
        <f t="shared" si="35"/>
        <v>1</v>
      </c>
    </row>
    <row r="203" spans="1:19" x14ac:dyDescent="0.25">
      <c r="A203" s="1247" t="s">
        <v>555</v>
      </c>
      <c r="B203" s="1215"/>
      <c r="C203" s="1215"/>
      <c r="D203" s="227" t="s">
        <v>435</v>
      </c>
      <c r="E203" s="230" t="s">
        <v>433</v>
      </c>
      <c r="F203" s="208">
        <v>0.1</v>
      </c>
      <c r="G203" s="208"/>
      <c r="H203" s="208"/>
      <c r="I203" s="208"/>
      <c r="J203" s="208"/>
      <c r="K203" s="207">
        <v>0.1</v>
      </c>
      <c r="L203" s="207">
        <v>0.1</v>
      </c>
      <c r="M203" s="207">
        <v>0.1</v>
      </c>
      <c r="N203" s="207">
        <v>0.1</v>
      </c>
      <c r="O203" s="207">
        <v>0.15</v>
      </c>
      <c r="P203" s="207">
        <v>0.15</v>
      </c>
      <c r="Q203" s="207">
        <v>0.15</v>
      </c>
      <c r="R203" s="207">
        <v>0.15</v>
      </c>
      <c r="S203" s="322">
        <f t="shared" si="35"/>
        <v>1</v>
      </c>
    </row>
    <row r="204" spans="1:19" x14ac:dyDescent="0.25">
      <c r="A204" s="1246" t="s">
        <v>556</v>
      </c>
      <c r="B204" s="1216"/>
      <c r="C204" s="1216"/>
      <c r="D204" s="227" t="s">
        <v>435</v>
      </c>
      <c r="E204" s="230" t="s">
        <v>433</v>
      </c>
      <c r="F204" s="208">
        <v>0.1</v>
      </c>
      <c r="G204" s="208"/>
      <c r="H204" s="208"/>
      <c r="I204" s="208"/>
      <c r="J204" s="208"/>
      <c r="K204" s="207">
        <v>0.1</v>
      </c>
      <c r="L204" s="207">
        <v>0.1</v>
      </c>
      <c r="M204" s="207">
        <v>0.1</v>
      </c>
      <c r="N204" s="207">
        <v>0.1</v>
      </c>
      <c r="O204" s="207">
        <v>0.15</v>
      </c>
      <c r="P204" s="207">
        <v>0.15</v>
      </c>
      <c r="Q204" s="207">
        <v>0.15</v>
      </c>
      <c r="R204" s="207">
        <v>0.15</v>
      </c>
      <c r="S204" s="322">
        <f t="shared" si="35"/>
        <v>1</v>
      </c>
    </row>
    <row r="205" spans="1:19" x14ac:dyDescent="0.25">
      <c r="A205" s="1248" t="s">
        <v>111</v>
      </c>
      <c r="B205" s="1249"/>
      <c r="C205" s="1249"/>
      <c r="D205" s="324"/>
      <c r="E205" s="324"/>
      <c r="F205" s="308">
        <f>SUM(F200:F204)</f>
        <v>1</v>
      </c>
      <c r="G205" s="308">
        <f t="shared" ref="G205:R205" si="36">SUM(G200:G204)</f>
        <v>0.2</v>
      </c>
      <c r="H205" s="308">
        <f t="shared" si="36"/>
        <v>0.5</v>
      </c>
      <c r="I205" s="308">
        <f t="shared" si="36"/>
        <v>1.3</v>
      </c>
      <c r="J205" s="308">
        <f t="shared" si="36"/>
        <v>1</v>
      </c>
      <c r="K205" s="308">
        <f t="shared" si="36"/>
        <v>0.2</v>
      </c>
      <c r="L205" s="308">
        <f t="shared" si="36"/>
        <v>0.2</v>
      </c>
      <c r="M205" s="308">
        <f t="shared" si="36"/>
        <v>0.2</v>
      </c>
      <c r="N205" s="308">
        <f t="shared" si="36"/>
        <v>0.2</v>
      </c>
      <c r="O205" s="308">
        <f t="shared" si="36"/>
        <v>0.3</v>
      </c>
      <c r="P205" s="308">
        <f t="shared" si="36"/>
        <v>0.3</v>
      </c>
      <c r="Q205" s="308">
        <f t="shared" si="36"/>
        <v>0.3</v>
      </c>
      <c r="R205" s="308">
        <f t="shared" si="36"/>
        <v>0.3</v>
      </c>
      <c r="S205" s="325"/>
    </row>
    <row r="206" spans="1:19" ht="20.85" customHeight="1" x14ac:dyDescent="0.25">
      <c r="A206" s="1250" t="s">
        <v>557</v>
      </c>
      <c r="B206" s="1251"/>
      <c r="C206" s="1251"/>
      <c r="D206" s="331"/>
      <c r="E206" s="332"/>
      <c r="F206" s="333"/>
      <c r="G206" s="333"/>
      <c r="H206" s="333"/>
      <c r="I206" s="333"/>
      <c r="J206" s="333"/>
      <c r="K206" s="333"/>
      <c r="L206" s="333"/>
      <c r="M206" s="333"/>
      <c r="N206" s="333"/>
      <c r="O206" s="333"/>
      <c r="P206" s="333"/>
      <c r="Q206" s="333"/>
      <c r="R206" s="333"/>
      <c r="S206" s="334"/>
    </row>
    <row r="207" spans="1:19" x14ac:dyDescent="0.25">
      <c r="A207" s="1246" t="s">
        <v>558</v>
      </c>
      <c r="B207" s="1216"/>
      <c r="C207" s="1216"/>
      <c r="D207" s="231" t="s">
        <v>481</v>
      </c>
      <c r="E207" s="232" t="s">
        <v>433</v>
      </c>
      <c r="F207" s="223">
        <v>0.1</v>
      </c>
      <c r="G207" s="223"/>
      <c r="H207" s="223"/>
      <c r="I207" s="223"/>
      <c r="J207" s="223"/>
      <c r="K207" s="223"/>
      <c r="L207" s="223"/>
      <c r="M207" s="224">
        <v>0.35</v>
      </c>
      <c r="N207" s="223"/>
      <c r="O207" s="224">
        <v>0.35</v>
      </c>
      <c r="P207" s="223"/>
      <c r="Q207" s="224">
        <v>0.3</v>
      </c>
      <c r="R207" s="223"/>
      <c r="S207" s="322">
        <f t="shared" ref="S207:S211" si="37">SUM(G207:R207)</f>
        <v>1</v>
      </c>
    </row>
    <row r="208" spans="1:19" x14ac:dyDescent="0.25">
      <c r="A208" s="1247" t="s">
        <v>559</v>
      </c>
      <c r="B208" s="1215"/>
      <c r="C208" s="1215"/>
      <c r="D208" s="231" t="s">
        <v>481</v>
      </c>
      <c r="E208" s="232" t="s">
        <v>433</v>
      </c>
      <c r="F208" s="223">
        <v>0.1</v>
      </c>
      <c r="G208" s="223"/>
      <c r="H208" s="223"/>
      <c r="I208" s="223"/>
      <c r="J208" s="223"/>
      <c r="K208" s="223"/>
      <c r="L208" s="223"/>
      <c r="M208" s="224">
        <v>0.35</v>
      </c>
      <c r="N208" s="223"/>
      <c r="O208" s="224">
        <v>0.35</v>
      </c>
      <c r="P208" s="223"/>
      <c r="Q208" s="224">
        <v>0.3</v>
      </c>
      <c r="R208" s="223"/>
      <c r="S208" s="322">
        <f t="shared" si="37"/>
        <v>1</v>
      </c>
    </row>
    <row r="209" spans="1:19" x14ac:dyDescent="0.25">
      <c r="A209" s="1246" t="s">
        <v>560</v>
      </c>
      <c r="B209" s="1216"/>
      <c r="C209" s="1216"/>
      <c r="D209" s="231" t="s">
        <v>551</v>
      </c>
      <c r="E209" s="232" t="s">
        <v>433</v>
      </c>
      <c r="F209" s="223">
        <v>0.45</v>
      </c>
      <c r="G209" s="223"/>
      <c r="H209" s="223"/>
      <c r="I209" s="223"/>
      <c r="J209" s="223"/>
      <c r="K209" s="223"/>
      <c r="L209" s="223"/>
      <c r="M209" s="224">
        <v>0.35</v>
      </c>
      <c r="N209" s="223"/>
      <c r="O209" s="224">
        <v>0.35</v>
      </c>
      <c r="P209" s="223"/>
      <c r="Q209" s="224">
        <v>0.3</v>
      </c>
      <c r="R209" s="223"/>
      <c r="S209" s="322">
        <f t="shared" si="37"/>
        <v>1</v>
      </c>
    </row>
    <row r="210" spans="1:19" x14ac:dyDescent="0.25">
      <c r="A210" s="1247" t="s">
        <v>561</v>
      </c>
      <c r="B210" s="1215"/>
      <c r="C210" s="1215"/>
      <c r="D210" s="231" t="s">
        <v>551</v>
      </c>
      <c r="E210" s="232" t="s">
        <v>433</v>
      </c>
      <c r="F210" s="223">
        <v>0.3</v>
      </c>
      <c r="G210" s="223"/>
      <c r="H210" s="223"/>
      <c r="I210" s="223"/>
      <c r="J210" s="223"/>
      <c r="K210" s="223"/>
      <c r="L210" s="223"/>
      <c r="M210" s="224">
        <v>0.35</v>
      </c>
      <c r="N210" s="223"/>
      <c r="O210" s="224">
        <v>0.35</v>
      </c>
      <c r="P210" s="223"/>
      <c r="Q210" s="224">
        <v>0.3</v>
      </c>
      <c r="R210" s="223"/>
      <c r="S210" s="322">
        <f t="shared" si="37"/>
        <v>1</v>
      </c>
    </row>
    <row r="211" spans="1:19" x14ac:dyDescent="0.25">
      <c r="A211" s="1246" t="s">
        <v>562</v>
      </c>
      <c r="B211" s="1216"/>
      <c r="C211" s="1216"/>
      <c r="D211" s="231" t="s">
        <v>563</v>
      </c>
      <c r="E211" s="232" t="s">
        <v>433</v>
      </c>
      <c r="F211" s="223">
        <v>0.05</v>
      </c>
      <c r="G211" s="223"/>
      <c r="H211" s="223"/>
      <c r="I211" s="223"/>
      <c r="J211" s="223"/>
      <c r="K211" s="223"/>
      <c r="L211" s="223"/>
      <c r="M211" s="224">
        <v>0.35</v>
      </c>
      <c r="N211" s="223"/>
      <c r="O211" s="224">
        <v>0.35</v>
      </c>
      <c r="P211" s="223"/>
      <c r="Q211" s="224">
        <v>0.3</v>
      </c>
      <c r="R211" s="223"/>
      <c r="S211" s="322">
        <f t="shared" si="37"/>
        <v>1</v>
      </c>
    </row>
    <row r="212" spans="1:19" x14ac:dyDescent="0.25">
      <c r="A212" s="1248" t="s">
        <v>111</v>
      </c>
      <c r="B212" s="1249"/>
      <c r="C212" s="1249"/>
      <c r="D212" s="324"/>
      <c r="E212" s="324"/>
      <c r="F212" s="308">
        <f t="shared" ref="F212:R212" si="38">SUM(F207:F211)</f>
        <v>1</v>
      </c>
      <c r="G212" s="308">
        <f t="shared" si="38"/>
        <v>0</v>
      </c>
      <c r="H212" s="308">
        <f t="shared" si="38"/>
        <v>0</v>
      </c>
      <c r="I212" s="308">
        <f t="shared" si="38"/>
        <v>0</v>
      </c>
      <c r="J212" s="308">
        <f t="shared" si="38"/>
        <v>0</v>
      </c>
      <c r="K212" s="308">
        <f t="shared" si="38"/>
        <v>0</v>
      </c>
      <c r="L212" s="308">
        <f t="shared" si="38"/>
        <v>0</v>
      </c>
      <c r="M212" s="308">
        <f t="shared" si="38"/>
        <v>1.75</v>
      </c>
      <c r="N212" s="308">
        <f t="shared" si="38"/>
        <v>0</v>
      </c>
      <c r="O212" s="308">
        <f t="shared" si="38"/>
        <v>1.75</v>
      </c>
      <c r="P212" s="308">
        <f t="shared" si="38"/>
        <v>0</v>
      </c>
      <c r="Q212" s="308">
        <f t="shared" si="38"/>
        <v>1.5</v>
      </c>
      <c r="R212" s="308">
        <f t="shared" si="38"/>
        <v>0</v>
      </c>
      <c r="S212" s="325"/>
    </row>
    <row r="213" spans="1:19" ht="20.85" customHeight="1" x14ac:dyDescent="0.25">
      <c r="A213" s="1250" t="s">
        <v>390</v>
      </c>
      <c r="B213" s="1251"/>
      <c r="C213" s="1251"/>
      <c r="D213" s="331"/>
      <c r="E213" s="332"/>
      <c r="F213" s="333"/>
      <c r="G213" s="333"/>
      <c r="H213" s="333"/>
      <c r="I213" s="333"/>
      <c r="J213" s="333"/>
      <c r="K213" s="333"/>
      <c r="L213" s="333"/>
      <c r="M213" s="333"/>
      <c r="N213" s="333"/>
      <c r="O213" s="333"/>
      <c r="P213" s="333"/>
      <c r="Q213" s="333"/>
      <c r="R213" s="333"/>
      <c r="S213" s="334"/>
    </row>
    <row r="214" spans="1:19" x14ac:dyDescent="0.25">
      <c r="A214" s="1246" t="s">
        <v>564</v>
      </c>
      <c r="B214" s="1216"/>
      <c r="C214" s="1216"/>
      <c r="D214" s="205" t="s">
        <v>481</v>
      </c>
      <c r="E214" s="230" t="s">
        <v>565</v>
      </c>
      <c r="F214" s="208">
        <v>0.25</v>
      </c>
      <c r="G214" s="207">
        <v>0.05</v>
      </c>
      <c r="H214" s="207">
        <v>0.2</v>
      </c>
      <c r="I214" s="207">
        <v>0.25</v>
      </c>
      <c r="J214" s="207">
        <v>0.5</v>
      </c>
      <c r="K214" s="208"/>
      <c r="L214" s="208"/>
      <c r="M214" s="208"/>
      <c r="N214" s="208"/>
      <c r="O214" s="208"/>
      <c r="P214" s="208"/>
      <c r="Q214" s="208"/>
      <c r="R214" s="208"/>
      <c r="S214" s="322">
        <f t="shared" ref="S214:S219" si="39">SUM(G214:R214)</f>
        <v>1</v>
      </c>
    </row>
    <row r="215" spans="1:19" x14ac:dyDescent="0.25">
      <c r="A215" s="1247" t="s">
        <v>566</v>
      </c>
      <c r="B215" s="1215"/>
      <c r="C215" s="1215"/>
      <c r="D215" s="209" t="s">
        <v>567</v>
      </c>
      <c r="E215" s="230" t="s">
        <v>565</v>
      </c>
      <c r="F215" s="208">
        <v>0.2</v>
      </c>
      <c r="G215" s="208"/>
      <c r="H215" s="208"/>
      <c r="I215" s="207">
        <v>0.5</v>
      </c>
      <c r="J215" s="207">
        <v>0.5</v>
      </c>
      <c r="K215" s="208"/>
      <c r="L215" s="208"/>
      <c r="M215" s="208"/>
      <c r="N215" s="208"/>
      <c r="O215" s="208"/>
      <c r="P215" s="208"/>
      <c r="Q215" s="208"/>
      <c r="R215" s="208"/>
      <c r="S215" s="322">
        <f t="shared" si="39"/>
        <v>1</v>
      </c>
    </row>
    <row r="216" spans="1:19" x14ac:dyDescent="0.25">
      <c r="A216" s="1246" t="s">
        <v>568</v>
      </c>
      <c r="B216" s="1216"/>
      <c r="C216" s="1216"/>
      <c r="D216" s="209" t="s">
        <v>569</v>
      </c>
      <c r="E216" s="230" t="s">
        <v>433</v>
      </c>
      <c r="F216" s="208">
        <v>0.25</v>
      </c>
      <c r="G216" s="208"/>
      <c r="H216" s="208"/>
      <c r="I216" s="207">
        <v>0.5</v>
      </c>
      <c r="J216" s="207">
        <v>0.5</v>
      </c>
      <c r="K216" s="208"/>
      <c r="L216" s="208" t="s">
        <v>119</v>
      </c>
      <c r="M216" s="208"/>
      <c r="N216" s="208"/>
      <c r="O216" s="208"/>
      <c r="P216" s="208"/>
      <c r="Q216" s="208"/>
      <c r="R216" s="208"/>
      <c r="S216" s="322">
        <f t="shared" si="39"/>
        <v>1</v>
      </c>
    </row>
    <row r="217" spans="1:19" x14ac:dyDescent="0.25">
      <c r="A217" s="1247" t="s">
        <v>570</v>
      </c>
      <c r="B217" s="1215"/>
      <c r="C217" s="1215"/>
      <c r="D217" s="209" t="s">
        <v>571</v>
      </c>
      <c r="E217" s="230" t="s">
        <v>565</v>
      </c>
      <c r="F217" s="208">
        <v>0.15</v>
      </c>
      <c r="G217" s="208"/>
      <c r="H217" s="208"/>
      <c r="I217" s="208"/>
      <c r="J217" s="207">
        <v>0.5</v>
      </c>
      <c r="K217" s="207">
        <v>0.5</v>
      </c>
      <c r="L217" s="208"/>
      <c r="M217" s="208"/>
      <c r="N217" s="208"/>
      <c r="O217" s="208"/>
      <c r="P217" s="208"/>
      <c r="Q217" s="208"/>
      <c r="R217" s="208"/>
      <c r="S217" s="322">
        <f t="shared" si="39"/>
        <v>1</v>
      </c>
    </row>
    <row r="218" spans="1:19" x14ac:dyDescent="0.25">
      <c r="A218" s="1246" t="s">
        <v>572</v>
      </c>
      <c r="B218" s="1216"/>
      <c r="C218" s="1216"/>
      <c r="D218" s="209" t="s">
        <v>567</v>
      </c>
      <c r="E218" s="230" t="s">
        <v>433</v>
      </c>
      <c r="F218" s="208">
        <v>0.1</v>
      </c>
      <c r="G218" s="208"/>
      <c r="H218" s="208"/>
      <c r="I218" s="208"/>
      <c r="J218" s="208"/>
      <c r="K218" s="207">
        <v>0.2</v>
      </c>
      <c r="L218" s="207">
        <v>0.2</v>
      </c>
      <c r="M218" s="207">
        <v>0.2</v>
      </c>
      <c r="N218" s="207">
        <v>0.2</v>
      </c>
      <c r="O218" s="207">
        <v>0.2</v>
      </c>
      <c r="P218" s="208"/>
      <c r="Q218" s="208"/>
      <c r="R218" s="208"/>
      <c r="S218" s="322">
        <f t="shared" si="39"/>
        <v>1</v>
      </c>
    </row>
    <row r="219" spans="1:19" x14ac:dyDescent="0.25">
      <c r="A219" s="1247" t="s">
        <v>573</v>
      </c>
      <c r="B219" s="1216"/>
      <c r="C219" s="1216"/>
      <c r="D219" s="233" t="s">
        <v>138</v>
      </c>
      <c r="E219" s="230" t="s">
        <v>433</v>
      </c>
      <c r="F219" s="208">
        <v>0.05</v>
      </c>
      <c r="G219" s="208"/>
      <c r="H219" s="208"/>
      <c r="I219" s="208"/>
      <c r="J219" s="208"/>
      <c r="K219" s="208"/>
      <c r="L219" s="208"/>
      <c r="M219" s="208"/>
      <c r="N219" s="207">
        <v>0.2</v>
      </c>
      <c r="O219" s="207">
        <v>0.2</v>
      </c>
      <c r="P219" s="207">
        <v>0.2</v>
      </c>
      <c r="Q219" s="207">
        <v>0.2</v>
      </c>
      <c r="R219" s="207">
        <v>0.2</v>
      </c>
      <c r="S219" s="322">
        <f t="shared" si="39"/>
        <v>1</v>
      </c>
    </row>
    <row r="220" spans="1:19" x14ac:dyDescent="0.25">
      <c r="A220" s="1248" t="s">
        <v>111</v>
      </c>
      <c r="B220" s="1249"/>
      <c r="C220" s="1249"/>
      <c r="D220" s="324"/>
      <c r="E220" s="324"/>
      <c r="F220" s="308">
        <f>SUM(F214:F219)</f>
        <v>1</v>
      </c>
      <c r="G220" s="308">
        <f t="shared" ref="G220:R220" si="40">SUM(G214:G219)</f>
        <v>0.05</v>
      </c>
      <c r="H220" s="308">
        <f t="shared" si="40"/>
        <v>0.2</v>
      </c>
      <c r="I220" s="308">
        <f t="shared" si="40"/>
        <v>1.25</v>
      </c>
      <c r="J220" s="308">
        <f t="shared" si="40"/>
        <v>2</v>
      </c>
      <c r="K220" s="308">
        <f t="shared" si="40"/>
        <v>0.7</v>
      </c>
      <c r="L220" s="308">
        <f t="shared" si="40"/>
        <v>0.2</v>
      </c>
      <c r="M220" s="308">
        <f t="shared" si="40"/>
        <v>0.2</v>
      </c>
      <c r="N220" s="308">
        <f t="shared" si="40"/>
        <v>0.4</v>
      </c>
      <c r="O220" s="308">
        <f t="shared" si="40"/>
        <v>0.4</v>
      </c>
      <c r="P220" s="308">
        <f t="shared" si="40"/>
        <v>0.2</v>
      </c>
      <c r="Q220" s="308">
        <f t="shared" si="40"/>
        <v>0.2</v>
      </c>
      <c r="R220" s="308">
        <f t="shared" si="40"/>
        <v>0.2</v>
      </c>
      <c r="S220" s="325"/>
    </row>
    <row r="221" spans="1:19" ht="30" customHeight="1" x14ac:dyDescent="0.25">
      <c r="A221" s="1250" t="s">
        <v>391</v>
      </c>
      <c r="B221" s="1251"/>
      <c r="C221" s="1251"/>
      <c r="D221" s="331"/>
      <c r="E221" s="332"/>
      <c r="F221" s="333"/>
      <c r="G221" s="333"/>
      <c r="H221" s="333"/>
      <c r="I221" s="333"/>
      <c r="J221" s="333"/>
      <c r="K221" s="333"/>
      <c r="L221" s="333"/>
      <c r="M221" s="333"/>
      <c r="N221" s="333"/>
      <c r="O221" s="333"/>
      <c r="P221" s="333"/>
      <c r="Q221" s="333"/>
      <c r="R221" s="333"/>
      <c r="S221" s="334"/>
    </row>
    <row r="222" spans="1:19" x14ac:dyDescent="0.25">
      <c r="A222" s="1246" t="s">
        <v>574</v>
      </c>
      <c r="B222" s="1216"/>
      <c r="C222" s="1216"/>
      <c r="D222" s="178" t="s">
        <v>481</v>
      </c>
      <c r="E222" s="230" t="s">
        <v>575</v>
      </c>
      <c r="F222" s="208">
        <v>0.15</v>
      </c>
      <c r="G222" s="207">
        <v>0.5</v>
      </c>
      <c r="H222" s="207">
        <v>0.5</v>
      </c>
      <c r="I222" s="208"/>
      <c r="J222" s="208"/>
      <c r="K222" s="208"/>
      <c r="L222" s="208"/>
      <c r="M222" s="206"/>
      <c r="N222" s="206"/>
      <c r="O222" s="206"/>
      <c r="P222" s="206"/>
      <c r="Q222" s="206"/>
      <c r="R222" s="206"/>
      <c r="S222" s="322">
        <f t="shared" ref="S222:S226" si="41">SUM(G222:R222)</f>
        <v>1</v>
      </c>
    </row>
    <row r="223" spans="1:19" x14ac:dyDescent="0.25">
      <c r="A223" s="1247" t="s">
        <v>576</v>
      </c>
      <c r="B223" s="1215"/>
      <c r="C223" s="1215"/>
      <c r="D223" s="227" t="s">
        <v>481</v>
      </c>
      <c r="E223" s="230" t="s">
        <v>577</v>
      </c>
      <c r="F223" s="208">
        <v>0.1</v>
      </c>
      <c r="G223" s="208"/>
      <c r="H223" s="207">
        <v>0.5</v>
      </c>
      <c r="I223" s="207">
        <v>0.5</v>
      </c>
      <c r="J223" s="208"/>
      <c r="K223" s="208"/>
      <c r="L223" s="208"/>
      <c r="M223" s="206"/>
      <c r="N223" s="206"/>
      <c r="O223" s="206"/>
      <c r="P223" s="206"/>
      <c r="Q223" s="206"/>
      <c r="R223" s="206"/>
      <c r="S223" s="322">
        <f t="shared" si="41"/>
        <v>1</v>
      </c>
    </row>
    <row r="224" spans="1:19" x14ac:dyDescent="0.25">
      <c r="A224" s="1246" t="s">
        <v>578</v>
      </c>
      <c r="B224" s="1216"/>
      <c r="C224" s="1216"/>
      <c r="D224" s="227" t="s">
        <v>481</v>
      </c>
      <c r="E224" s="230" t="s">
        <v>577</v>
      </c>
      <c r="F224" s="208">
        <v>0.35</v>
      </c>
      <c r="G224" s="208"/>
      <c r="H224" s="207">
        <v>0.3</v>
      </c>
      <c r="I224" s="207">
        <v>0.35</v>
      </c>
      <c r="J224" s="207">
        <v>0.35</v>
      </c>
      <c r="K224" s="208"/>
      <c r="L224" s="208"/>
      <c r="M224" s="206"/>
      <c r="N224" s="206"/>
      <c r="O224" s="206"/>
      <c r="P224" s="206"/>
      <c r="Q224" s="206"/>
      <c r="R224" s="206"/>
      <c r="S224" s="322">
        <f t="shared" si="41"/>
        <v>0.99999999999999989</v>
      </c>
    </row>
    <row r="225" spans="1:19" x14ac:dyDescent="0.25">
      <c r="A225" s="1247" t="s">
        <v>579</v>
      </c>
      <c r="B225" s="1215"/>
      <c r="C225" s="1215"/>
      <c r="D225" s="227" t="s">
        <v>580</v>
      </c>
      <c r="E225" s="230" t="s">
        <v>577</v>
      </c>
      <c r="F225" s="208">
        <v>0.3</v>
      </c>
      <c r="G225" s="208"/>
      <c r="H225" s="207">
        <v>0.3</v>
      </c>
      <c r="I225" s="207">
        <v>0.35</v>
      </c>
      <c r="J225" s="207">
        <v>0.35</v>
      </c>
      <c r="K225" s="208"/>
      <c r="L225" s="208"/>
      <c r="M225" s="206"/>
      <c r="N225" s="206"/>
      <c r="O225" s="206"/>
      <c r="P225" s="206"/>
      <c r="Q225" s="206"/>
      <c r="R225" s="206"/>
      <c r="S225" s="322">
        <f t="shared" si="41"/>
        <v>0.99999999999999989</v>
      </c>
    </row>
    <row r="226" spans="1:19" x14ac:dyDescent="0.25">
      <c r="A226" s="1246" t="s">
        <v>581</v>
      </c>
      <c r="B226" s="1216"/>
      <c r="C226" s="1216"/>
      <c r="D226" s="227" t="s">
        <v>582</v>
      </c>
      <c r="E226" s="230" t="s">
        <v>577</v>
      </c>
      <c r="F226" s="208">
        <v>0.1</v>
      </c>
      <c r="G226" s="208"/>
      <c r="H226" s="208"/>
      <c r="I226" s="208"/>
      <c r="J226" s="207">
        <v>0.2</v>
      </c>
      <c r="K226" s="207">
        <v>0.4</v>
      </c>
      <c r="L226" s="207">
        <v>0.4</v>
      </c>
      <c r="M226" s="206"/>
      <c r="N226" s="206"/>
      <c r="O226" s="206"/>
      <c r="P226" s="206"/>
      <c r="Q226" s="206"/>
      <c r="R226" s="206"/>
      <c r="S226" s="322">
        <f t="shared" si="41"/>
        <v>1</v>
      </c>
    </row>
    <row r="227" spans="1:19" x14ac:dyDescent="0.25">
      <c r="A227" s="1248" t="s">
        <v>111</v>
      </c>
      <c r="B227" s="1249"/>
      <c r="C227" s="1249"/>
      <c r="D227" s="324"/>
      <c r="E227" s="324"/>
      <c r="F227" s="308">
        <f>SUM(F222:F226)</f>
        <v>0.99999999999999989</v>
      </c>
      <c r="G227" s="308">
        <f t="shared" ref="G227:R227" si="42">SUM(G222:G226)</f>
        <v>0.5</v>
      </c>
      <c r="H227" s="308">
        <f t="shared" si="42"/>
        <v>1.6</v>
      </c>
      <c r="I227" s="308">
        <f t="shared" si="42"/>
        <v>1.2</v>
      </c>
      <c r="J227" s="308">
        <f t="shared" si="42"/>
        <v>0.89999999999999991</v>
      </c>
      <c r="K227" s="308">
        <f t="shared" si="42"/>
        <v>0.4</v>
      </c>
      <c r="L227" s="308">
        <f t="shared" si="42"/>
        <v>0.4</v>
      </c>
      <c r="M227" s="308">
        <f t="shared" si="42"/>
        <v>0</v>
      </c>
      <c r="N227" s="308">
        <f t="shared" si="42"/>
        <v>0</v>
      </c>
      <c r="O227" s="308">
        <f t="shared" si="42"/>
        <v>0</v>
      </c>
      <c r="P227" s="308">
        <f t="shared" si="42"/>
        <v>0</v>
      </c>
      <c r="Q227" s="308">
        <f t="shared" si="42"/>
        <v>0</v>
      </c>
      <c r="R227" s="308">
        <f t="shared" si="42"/>
        <v>0</v>
      </c>
      <c r="S227" s="325"/>
    </row>
    <row r="228" spans="1:19" ht="20.85" customHeight="1" x14ac:dyDescent="0.25">
      <c r="A228" s="1240" t="s">
        <v>392</v>
      </c>
      <c r="B228" s="1241"/>
      <c r="C228" s="1241"/>
      <c r="D228" s="327"/>
      <c r="E228" s="328"/>
      <c r="F228" s="329"/>
      <c r="G228" s="329"/>
      <c r="H228" s="329"/>
      <c r="I228" s="329"/>
      <c r="J228" s="329"/>
      <c r="K228" s="329"/>
      <c r="L228" s="329"/>
      <c r="M228" s="329"/>
      <c r="N228" s="329"/>
      <c r="O228" s="329"/>
      <c r="P228" s="329"/>
      <c r="Q228" s="329"/>
      <c r="R228" s="329"/>
      <c r="S228" s="330"/>
    </row>
    <row r="229" spans="1:19" ht="20.85" customHeight="1" x14ac:dyDescent="0.25">
      <c r="A229" s="1252" t="s">
        <v>393</v>
      </c>
      <c r="B229" s="1253"/>
      <c r="C229" s="1253"/>
      <c r="D229" s="318"/>
      <c r="E229" s="319"/>
      <c r="F229" s="320"/>
      <c r="G229" s="320"/>
      <c r="H229" s="320"/>
      <c r="I229" s="320"/>
      <c r="J229" s="320"/>
      <c r="K229" s="320"/>
      <c r="L229" s="320"/>
      <c r="M229" s="320"/>
      <c r="N229" s="320"/>
      <c r="O229" s="320"/>
      <c r="P229" s="320"/>
      <c r="Q229" s="320"/>
      <c r="R229" s="320"/>
      <c r="S229" s="321"/>
    </row>
    <row r="230" spans="1:19" ht="20.85" customHeight="1" x14ac:dyDescent="0.25">
      <c r="A230" s="1250" t="s">
        <v>583</v>
      </c>
      <c r="B230" s="1251"/>
      <c r="C230" s="1251"/>
      <c r="D230" s="331"/>
      <c r="E230" s="332"/>
      <c r="F230" s="333"/>
      <c r="G230" s="333"/>
      <c r="H230" s="333"/>
      <c r="I230" s="333"/>
      <c r="J230" s="333"/>
      <c r="K230" s="333"/>
      <c r="L230" s="333"/>
      <c r="M230" s="333"/>
      <c r="N230" s="333"/>
      <c r="O230" s="333"/>
      <c r="P230" s="333"/>
      <c r="Q230" s="333"/>
      <c r="R230" s="333"/>
      <c r="S230" s="334"/>
    </row>
    <row r="231" spans="1:19" x14ac:dyDescent="0.25">
      <c r="A231" s="1246" t="s">
        <v>584</v>
      </c>
      <c r="B231" s="1216"/>
      <c r="C231" s="1216"/>
      <c r="D231" s="205" t="s">
        <v>465</v>
      </c>
      <c r="E231" s="230" t="s">
        <v>433</v>
      </c>
      <c r="F231" s="208">
        <v>0.1</v>
      </c>
      <c r="G231" s="207">
        <v>1</v>
      </c>
      <c r="H231" s="208"/>
      <c r="I231" s="208"/>
      <c r="J231" s="208"/>
      <c r="K231" s="208"/>
      <c r="L231" s="208"/>
      <c r="M231" s="208"/>
      <c r="N231" s="208"/>
      <c r="O231" s="206"/>
      <c r="P231" s="206"/>
      <c r="Q231" s="206"/>
      <c r="R231" s="206"/>
      <c r="S231" s="322">
        <f t="shared" ref="S231:S237" si="43">SUM(G231:R231)</f>
        <v>1</v>
      </c>
    </row>
    <row r="232" spans="1:19" x14ac:dyDescent="0.25">
      <c r="A232" s="1247" t="s">
        <v>585</v>
      </c>
      <c r="B232" s="1215"/>
      <c r="C232" s="1215"/>
      <c r="D232" s="221" t="s">
        <v>586</v>
      </c>
      <c r="E232" s="230" t="s">
        <v>433</v>
      </c>
      <c r="F232" s="208">
        <v>0.1</v>
      </c>
      <c r="G232" s="208"/>
      <c r="H232" s="207">
        <v>1</v>
      </c>
      <c r="I232" s="208"/>
      <c r="J232" s="208"/>
      <c r="K232" s="208"/>
      <c r="L232" s="208"/>
      <c r="M232" s="208"/>
      <c r="N232" s="208"/>
      <c r="O232" s="206"/>
      <c r="P232" s="206"/>
      <c r="Q232" s="206"/>
      <c r="R232" s="206"/>
      <c r="S232" s="322">
        <f t="shared" si="43"/>
        <v>1</v>
      </c>
    </row>
    <row r="233" spans="1:19" x14ac:dyDescent="0.25">
      <c r="A233" s="1246" t="s">
        <v>587</v>
      </c>
      <c r="B233" s="1216"/>
      <c r="C233" s="1216"/>
      <c r="D233" s="221" t="s">
        <v>588</v>
      </c>
      <c r="E233" s="230" t="s">
        <v>433</v>
      </c>
      <c r="F233" s="208">
        <v>0.1</v>
      </c>
      <c r="G233" s="208"/>
      <c r="H233" s="207">
        <v>0.5</v>
      </c>
      <c r="I233" s="207">
        <v>0.5</v>
      </c>
      <c r="J233" s="208"/>
      <c r="K233" s="208"/>
      <c r="L233" s="208"/>
      <c r="M233" s="208"/>
      <c r="N233" s="208"/>
      <c r="O233" s="206"/>
      <c r="P233" s="206"/>
      <c r="Q233" s="206"/>
      <c r="R233" s="206"/>
      <c r="S233" s="322">
        <f t="shared" si="43"/>
        <v>1</v>
      </c>
    </row>
    <row r="234" spans="1:19" x14ac:dyDescent="0.25">
      <c r="A234" s="1247" t="s">
        <v>589</v>
      </c>
      <c r="B234" s="1215"/>
      <c r="C234" s="1215"/>
      <c r="D234" s="221" t="s">
        <v>590</v>
      </c>
      <c r="E234" s="230" t="s">
        <v>433</v>
      </c>
      <c r="F234" s="208">
        <v>0.1</v>
      </c>
      <c r="G234" s="208"/>
      <c r="H234" s="207">
        <v>0.5</v>
      </c>
      <c r="I234" s="207">
        <v>0.5</v>
      </c>
      <c r="J234" s="208"/>
      <c r="K234" s="208"/>
      <c r="L234" s="208"/>
      <c r="M234" s="208"/>
      <c r="N234" s="208"/>
      <c r="O234" s="206"/>
      <c r="P234" s="206"/>
      <c r="Q234" s="206"/>
      <c r="R234" s="206"/>
      <c r="S234" s="322">
        <f t="shared" si="43"/>
        <v>1</v>
      </c>
    </row>
    <row r="235" spans="1:19" x14ac:dyDescent="0.25">
      <c r="A235" s="1246" t="s">
        <v>591</v>
      </c>
      <c r="B235" s="1216"/>
      <c r="C235" s="1216"/>
      <c r="D235" s="221" t="s">
        <v>592</v>
      </c>
      <c r="E235" s="230" t="s">
        <v>433</v>
      </c>
      <c r="F235" s="208">
        <v>0.1</v>
      </c>
      <c r="G235" s="208"/>
      <c r="H235" s="208"/>
      <c r="I235" s="208"/>
      <c r="J235" s="207">
        <v>1</v>
      </c>
      <c r="K235" s="208"/>
      <c r="L235" s="208"/>
      <c r="M235" s="208"/>
      <c r="N235" s="208"/>
      <c r="O235" s="206"/>
      <c r="P235" s="206"/>
      <c r="Q235" s="206"/>
      <c r="R235" s="206"/>
      <c r="S235" s="322">
        <f t="shared" si="43"/>
        <v>1</v>
      </c>
    </row>
    <row r="236" spans="1:19" x14ac:dyDescent="0.25">
      <c r="A236" s="1247" t="s">
        <v>593</v>
      </c>
      <c r="B236" s="1216"/>
      <c r="C236" s="1216"/>
      <c r="D236" s="221" t="s">
        <v>417</v>
      </c>
      <c r="E236" s="230" t="s">
        <v>433</v>
      </c>
      <c r="F236" s="208">
        <v>0.35</v>
      </c>
      <c r="G236" s="208"/>
      <c r="H236" s="208"/>
      <c r="I236" s="208"/>
      <c r="J236" s="208"/>
      <c r="K236" s="207">
        <v>0.2</v>
      </c>
      <c r="L236" s="207">
        <v>0.3</v>
      </c>
      <c r="M236" s="207">
        <v>0.5</v>
      </c>
      <c r="N236" s="208"/>
      <c r="O236" s="206"/>
      <c r="P236" s="206"/>
      <c r="Q236" s="206"/>
      <c r="R236" s="206"/>
      <c r="S236" s="322">
        <f t="shared" si="43"/>
        <v>1</v>
      </c>
    </row>
    <row r="237" spans="1:19" x14ac:dyDescent="0.25">
      <c r="A237" s="1247" t="s">
        <v>594</v>
      </c>
      <c r="B237" s="1216"/>
      <c r="C237" s="1216"/>
      <c r="D237" s="221" t="s">
        <v>485</v>
      </c>
      <c r="E237" s="230" t="s">
        <v>433</v>
      </c>
      <c r="F237" s="208">
        <v>0.15</v>
      </c>
      <c r="G237" s="208"/>
      <c r="H237" s="208"/>
      <c r="I237" s="208"/>
      <c r="J237" s="208"/>
      <c r="K237" s="208"/>
      <c r="L237" s="208"/>
      <c r="M237" s="207">
        <v>0.5</v>
      </c>
      <c r="N237" s="207">
        <v>0.5</v>
      </c>
      <c r="O237" s="206"/>
      <c r="P237" s="206"/>
      <c r="Q237" s="206"/>
      <c r="R237" s="206"/>
      <c r="S237" s="322">
        <f t="shared" si="43"/>
        <v>1</v>
      </c>
    </row>
    <row r="238" spans="1:19" x14ac:dyDescent="0.25">
      <c r="A238" s="1248" t="s">
        <v>111</v>
      </c>
      <c r="B238" s="1249"/>
      <c r="C238" s="1249"/>
      <c r="D238" s="324"/>
      <c r="E238" s="324"/>
      <c r="F238" s="308">
        <f>SUM(F231:F237)</f>
        <v>1</v>
      </c>
      <c r="G238" s="308">
        <f>SUM(G231:G237)</f>
        <v>1</v>
      </c>
      <c r="H238" s="308">
        <f t="shared" ref="H238:R238" si="44">SUM(H231:H237)</f>
        <v>2</v>
      </c>
      <c r="I238" s="308">
        <f t="shared" si="44"/>
        <v>1</v>
      </c>
      <c r="J238" s="308">
        <f t="shared" si="44"/>
        <v>1</v>
      </c>
      <c r="K238" s="308">
        <f t="shared" si="44"/>
        <v>0.2</v>
      </c>
      <c r="L238" s="308">
        <f t="shared" si="44"/>
        <v>0.3</v>
      </c>
      <c r="M238" s="308">
        <f t="shared" si="44"/>
        <v>1</v>
      </c>
      <c r="N238" s="308">
        <f t="shared" si="44"/>
        <v>0.5</v>
      </c>
      <c r="O238" s="308">
        <f t="shared" si="44"/>
        <v>0</v>
      </c>
      <c r="P238" s="308">
        <f t="shared" si="44"/>
        <v>0</v>
      </c>
      <c r="Q238" s="308">
        <f t="shared" si="44"/>
        <v>0</v>
      </c>
      <c r="R238" s="308">
        <f t="shared" si="44"/>
        <v>0</v>
      </c>
      <c r="S238" s="325"/>
    </row>
    <row r="239" spans="1:19" ht="20.85" customHeight="1" x14ac:dyDescent="0.25">
      <c r="A239" s="1250" t="s">
        <v>595</v>
      </c>
      <c r="B239" s="1251"/>
      <c r="C239" s="1251"/>
      <c r="D239" s="331"/>
      <c r="E239" s="332"/>
      <c r="F239" s="333"/>
      <c r="G239" s="333"/>
      <c r="H239" s="333"/>
      <c r="I239" s="333"/>
      <c r="J239" s="333"/>
      <c r="K239" s="333"/>
      <c r="L239" s="333"/>
      <c r="M239" s="333"/>
      <c r="N239" s="333"/>
      <c r="O239" s="333"/>
      <c r="P239" s="333"/>
      <c r="Q239" s="333"/>
      <c r="R239" s="333"/>
      <c r="S239" s="334"/>
    </row>
    <row r="240" spans="1:19" x14ac:dyDescent="0.25">
      <c r="A240" s="1246" t="s">
        <v>596</v>
      </c>
      <c r="B240" s="1216"/>
      <c r="C240" s="1216"/>
      <c r="D240" s="205" t="s">
        <v>465</v>
      </c>
      <c r="E240" s="230" t="s">
        <v>433</v>
      </c>
      <c r="F240" s="208">
        <v>0.1</v>
      </c>
      <c r="G240" s="207">
        <v>1</v>
      </c>
      <c r="H240" s="208"/>
      <c r="I240" s="208"/>
      <c r="J240" s="208"/>
      <c r="K240" s="208"/>
      <c r="L240" s="208"/>
      <c r="M240" s="208"/>
      <c r="N240" s="208"/>
      <c r="O240" s="208"/>
      <c r="P240" s="208"/>
      <c r="Q240" s="208"/>
      <c r="R240" s="208"/>
      <c r="S240" s="322">
        <f t="shared" ref="S240:S246" si="45">SUM(G240:R240)</f>
        <v>1</v>
      </c>
    </row>
    <row r="241" spans="1:19" x14ac:dyDescent="0.25">
      <c r="A241" s="1247" t="s">
        <v>597</v>
      </c>
      <c r="B241" s="1215"/>
      <c r="C241" s="1215"/>
      <c r="D241" s="205" t="s">
        <v>465</v>
      </c>
      <c r="E241" s="230" t="s">
        <v>433</v>
      </c>
      <c r="F241" s="208">
        <v>0.1</v>
      </c>
      <c r="G241" s="207">
        <v>0.5</v>
      </c>
      <c r="H241" s="207">
        <v>0.5</v>
      </c>
      <c r="I241" s="208"/>
      <c r="J241" s="208"/>
      <c r="K241" s="208"/>
      <c r="L241" s="208"/>
      <c r="M241" s="208"/>
      <c r="N241" s="208"/>
      <c r="O241" s="208"/>
      <c r="P241" s="208"/>
      <c r="Q241" s="208"/>
      <c r="R241" s="208"/>
      <c r="S241" s="322">
        <f t="shared" si="45"/>
        <v>1</v>
      </c>
    </row>
    <row r="242" spans="1:19" x14ac:dyDescent="0.25">
      <c r="A242" s="1246" t="s">
        <v>598</v>
      </c>
      <c r="B242" s="1216"/>
      <c r="C242" s="1216"/>
      <c r="D242" s="221" t="s">
        <v>590</v>
      </c>
      <c r="E242" s="230" t="s">
        <v>433</v>
      </c>
      <c r="F242" s="208">
        <v>0.1</v>
      </c>
      <c r="G242" s="208"/>
      <c r="H242" s="207">
        <v>0.5</v>
      </c>
      <c r="I242" s="207">
        <v>0.5</v>
      </c>
      <c r="J242" s="208"/>
      <c r="K242" s="208"/>
      <c r="L242" s="208"/>
      <c r="M242" s="208"/>
      <c r="N242" s="208"/>
      <c r="O242" s="208"/>
      <c r="P242" s="208"/>
      <c r="Q242" s="208"/>
      <c r="R242" s="208"/>
      <c r="S242" s="322">
        <f t="shared" si="45"/>
        <v>1</v>
      </c>
    </row>
    <row r="243" spans="1:19" x14ac:dyDescent="0.25">
      <c r="A243" s="1247" t="s">
        <v>599</v>
      </c>
      <c r="B243" s="1215"/>
      <c r="C243" s="1215"/>
      <c r="D243" s="221" t="s">
        <v>600</v>
      </c>
      <c r="E243" s="230" t="s">
        <v>601</v>
      </c>
      <c r="F243" s="208">
        <v>0.2</v>
      </c>
      <c r="G243" s="208"/>
      <c r="H243" s="208"/>
      <c r="I243" s="207">
        <v>0.2</v>
      </c>
      <c r="J243" s="207">
        <v>0.3</v>
      </c>
      <c r="K243" s="207">
        <v>0.5</v>
      </c>
      <c r="L243" s="208"/>
      <c r="M243" s="208"/>
      <c r="N243" s="208"/>
      <c r="O243" s="208"/>
      <c r="P243" s="208"/>
      <c r="Q243" s="208"/>
      <c r="R243" s="208"/>
      <c r="S243" s="322">
        <f t="shared" si="45"/>
        <v>1</v>
      </c>
    </row>
    <row r="244" spans="1:19" x14ac:dyDescent="0.25">
      <c r="A244" s="1246" t="s">
        <v>602</v>
      </c>
      <c r="B244" s="1216"/>
      <c r="C244" s="1216"/>
      <c r="D244" s="221" t="s">
        <v>592</v>
      </c>
      <c r="E244" s="230" t="s">
        <v>433</v>
      </c>
      <c r="F244" s="208">
        <v>0.1</v>
      </c>
      <c r="G244" s="208"/>
      <c r="H244" s="208"/>
      <c r="I244" s="208"/>
      <c r="J244" s="208"/>
      <c r="K244" s="207">
        <v>0.5</v>
      </c>
      <c r="L244" s="207">
        <v>0.5</v>
      </c>
      <c r="M244" s="208"/>
      <c r="N244" s="208"/>
      <c r="O244" s="208"/>
      <c r="P244" s="208"/>
      <c r="Q244" s="208"/>
      <c r="R244" s="208"/>
      <c r="S244" s="322">
        <f t="shared" si="45"/>
        <v>1</v>
      </c>
    </row>
    <row r="245" spans="1:19" x14ac:dyDescent="0.25">
      <c r="A245" s="1247" t="s">
        <v>603</v>
      </c>
      <c r="B245" s="1216"/>
      <c r="C245" s="1216"/>
      <c r="D245" s="221" t="s">
        <v>417</v>
      </c>
      <c r="E245" s="230" t="s">
        <v>433</v>
      </c>
      <c r="F245" s="208">
        <v>0.3</v>
      </c>
      <c r="G245" s="208"/>
      <c r="H245" s="208"/>
      <c r="I245" s="208"/>
      <c r="J245" s="208"/>
      <c r="K245" s="208"/>
      <c r="L245" s="208"/>
      <c r="M245" s="207">
        <v>0.1</v>
      </c>
      <c r="N245" s="207">
        <v>0.2</v>
      </c>
      <c r="O245" s="207">
        <v>0.2</v>
      </c>
      <c r="P245" s="207">
        <v>0.3</v>
      </c>
      <c r="Q245" s="207">
        <v>0.2</v>
      </c>
      <c r="R245" s="208"/>
      <c r="S245" s="322">
        <f t="shared" si="45"/>
        <v>1</v>
      </c>
    </row>
    <row r="246" spans="1:19" x14ac:dyDescent="0.25">
      <c r="A246" s="1247" t="s">
        <v>594</v>
      </c>
      <c r="B246" s="1216"/>
      <c r="C246" s="1216"/>
      <c r="D246" s="221" t="s">
        <v>485</v>
      </c>
      <c r="E246" s="230" t="s">
        <v>433</v>
      </c>
      <c r="F246" s="208">
        <v>0.1</v>
      </c>
      <c r="G246" s="208"/>
      <c r="H246" s="208"/>
      <c r="I246" s="208"/>
      <c r="J246" s="208"/>
      <c r="K246" s="208"/>
      <c r="L246" s="208"/>
      <c r="M246" s="208"/>
      <c r="N246" s="208"/>
      <c r="O246" s="208"/>
      <c r="P246" s="208"/>
      <c r="Q246" s="208"/>
      <c r="R246" s="207">
        <v>1</v>
      </c>
      <c r="S246" s="322">
        <f t="shared" si="45"/>
        <v>1</v>
      </c>
    </row>
    <row r="247" spans="1:19" x14ac:dyDescent="0.25">
      <c r="A247" s="1248" t="s">
        <v>111</v>
      </c>
      <c r="B247" s="1249"/>
      <c r="C247" s="1249"/>
      <c r="D247" s="324"/>
      <c r="E247" s="324"/>
      <c r="F247" s="308">
        <f>SUM(F240:F246)</f>
        <v>0.99999999999999989</v>
      </c>
      <c r="G247" s="308">
        <f t="shared" ref="G247:R247" si="46">SUM(G240:G246)</f>
        <v>1.5</v>
      </c>
      <c r="H247" s="308">
        <f t="shared" si="46"/>
        <v>1</v>
      </c>
      <c r="I247" s="308">
        <f t="shared" si="46"/>
        <v>0.7</v>
      </c>
      <c r="J247" s="308">
        <f t="shared" si="46"/>
        <v>0.3</v>
      </c>
      <c r="K247" s="308">
        <f t="shared" si="46"/>
        <v>1</v>
      </c>
      <c r="L247" s="308">
        <f t="shared" si="46"/>
        <v>0.5</v>
      </c>
      <c r="M247" s="308">
        <f t="shared" si="46"/>
        <v>0.1</v>
      </c>
      <c r="N247" s="308">
        <f t="shared" si="46"/>
        <v>0.2</v>
      </c>
      <c r="O247" s="308">
        <f t="shared" si="46"/>
        <v>0.2</v>
      </c>
      <c r="P247" s="308">
        <f t="shared" si="46"/>
        <v>0.3</v>
      </c>
      <c r="Q247" s="308">
        <f t="shared" si="46"/>
        <v>0.2</v>
      </c>
      <c r="R247" s="308">
        <f t="shared" si="46"/>
        <v>1</v>
      </c>
      <c r="S247" s="325"/>
    </row>
    <row r="248" spans="1:19" ht="20.85" customHeight="1" x14ac:dyDescent="0.25">
      <c r="A248" s="1250" t="s">
        <v>604</v>
      </c>
      <c r="B248" s="1251"/>
      <c r="C248" s="1251"/>
      <c r="D248" s="331"/>
      <c r="E248" s="332"/>
      <c r="F248" s="333"/>
      <c r="G248" s="333"/>
      <c r="H248" s="333"/>
      <c r="I248" s="333"/>
      <c r="J248" s="333"/>
      <c r="K248" s="333"/>
      <c r="L248" s="333"/>
      <c r="M248" s="333"/>
      <c r="N248" s="333"/>
      <c r="O248" s="333"/>
      <c r="P248" s="333"/>
      <c r="Q248" s="333"/>
      <c r="R248" s="333"/>
      <c r="S248" s="334"/>
    </row>
    <row r="249" spans="1:19" x14ac:dyDescent="0.25">
      <c r="A249" s="1246" t="s">
        <v>605</v>
      </c>
      <c r="B249" s="1216"/>
      <c r="C249" s="1216"/>
      <c r="D249" s="205" t="s">
        <v>465</v>
      </c>
      <c r="E249" s="230" t="s">
        <v>433</v>
      </c>
      <c r="F249" s="208">
        <v>0.1</v>
      </c>
      <c r="G249" s="207">
        <v>1</v>
      </c>
      <c r="H249" s="208"/>
      <c r="I249" s="208"/>
      <c r="J249" s="208"/>
      <c r="K249" s="208"/>
      <c r="L249" s="208"/>
      <c r="M249" s="208"/>
      <c r="N249" s="208"/>
      <c r="O249" s="208"/>
      <c r="P249" s="208"/>
      <c r="Q249" s="208"/>
      <c r="R249" s="208"/>
      <c r="S249" s="322">
        <f t="shared" ref="S249:S253" si="47">SUM(G249:R249)</f>
        <v>1</v>
      </c>
    </row>
    <row r="250" spans="1:19" x14ac:dyDescent="0.25">
      <c r="A250" s="1247" t="s">
        <v>606</v>
      </c>
      <c r="B250" s="1215"/>
      <c r="C250" s="1215"/>
      <c r="D250" s="221" t="s">
        <v>590</v>
      </c>
      <c r="E250" s="230" t="s">
        <v>433</v>
      </c>
      <c r="F250" s="208">
        <v>0.2</v>
      </c>
      <c r="G250" s="208"/>
      <c r="H250" s="207">
        <v>0.5</v>
      </c>
      <c r="I250" s="207">
        <v>0.5</v>
      </c>
      <c r="J250" s="208"/>
      <c r="K250" s="208"/>
      <c r="L250" s="208"/>
      <c r="M250" s="208"/>
      <c r="N250" s="208"/>
      <c r="O250" s="208"/>
      <c r="P250" s="208"/>
      <c r="Q250" s="208"/>
      <c r="R250" s="208"/>
      <c r="S250" s="322">
        <f t="shared" si="47"/>
        <v>1</v>
      </c>
    </row>
    <row r="251" spans="1:19" x14ac:dyDescent="0.25">
      <c r="A251" s="1246" t="s">
        <v>607</v>
      </c>
      <c r="B251" s="1216"/>
      <c r="C251" s="1216"/>
      <c r="D251" s="221" t="s">
        <v>600</v>
      </c>
      <c r="E251" s="178" t="s">
        <v>601</v>
      </c>
      <c r="F251" s="208">
        <v>0.2</v>
      </c>
      <c r="G251" s="208"/>
      <c r="H251" s="208"/>
      <c r="I251" s="207">
        <v>0.2</v>
      </c>
      <c r="J251" s="207">
        <v>0.3</v>
      </c>
      <c r="K251" s="207">
        <v>0.5</v>
      </c>
      <c r="L251" s="208"/>
      <c r="M251" s="208"/>
      <c r="N251" s="208"/>
      <c r="O251" s="208"/>
      <c r="P251" s="208"/>
      <c r="Q251" s="208"/>
      <c r="R251" s="208"/>
      <c r="S251" s="322">
        <f t="shared" si="47"/>
        <v>1</v>
      </c>
    </row>
    <row r="252" spans="1:19" x14ac:dyDescent="0.25">
      <c r="A252" s="1247" t="s">
        <v>608</v>
      </c>
      <c r="B252" s="1215"/>
      <c r="C252" s="1215"/>
      <c r="D252" s="221" t="s">
        <v>417</v>
      </c>
      <c r="E252" s="230" t="s">
        <v>433</v>
      </c>
      <c r="F252" s="208">
        <v>0.3</v>
      </c>
      <c r="G252" s="208"/>
      <c r="H252" s="207">
        <v>0.1</v>
      </c>
      <c r="I252" s="207">
        <v>0.1</v>
      </c>
      <c r="J252" s="207">
        <v>0.1</v>
      </c>
      <c r="K252" s="207">
        <v>0.1</v>
      </c>
      <c r="L252" s="207">
        <v>0.1</v>
      </c>
      <c r="M252" s="207">
        <v>0.1</v>
      </c>
      <c r="N252" s="207">
        <v>0.1</v>
      </c>
      <c r="O252" s="207">
        <v>0.1</v>
      </c>
      <c r="P252" s="207">
        <v>0.1</v>
      </c>
      <c r="Q252" s="207">
        <v>0.1</v>
      </c>
      <c r="R252" s="208"/>
      <c r="S252" s="322">
        <f t="shared" si="47"/>
        <v>0.99999999999999989</v>
      </c>
    </row>
    <row r="253" spans="1:19" x14ac:dyDescent="0.25">
      <c r="A253" s="1246" t="s">
        <v>609</v>
      </c>
      <c r="B253" s="1216"/>
      <c r="C253" s="1216"/>
      <c r="D253" s="221" t="s">
        <v>485</v>
      </c>
      <c r="E253" s="230" t="s">
        <v>433</v>
      </c>
      <c r="F253" s="208">
        <v>0.2</v>
      </c>
      <c r="G253" s="208"/>
      <c r="H253" s="208"/>
      <c r="I253" s="208"/>
      <c r="J253" s="207">
        <v>0.25</v>
      </c>
      <c r="K253" s="208"/>
      <c r="L253" s="208"/>
      <c r="M253" s="207">
        <v>0.25</v>
      </c>
      <c r="N253" s="208"/>
      <c r="O253" s="208"/>
      <c r="P253" s="207">
        <v>0.25</v>
      </c>
      <c r="Q253" s="208"/>
      <c r="R253" s="207">
        <v>0.25</v>
      </c>
      <c r="S253" s="322">
        <f t="shared" si="47"/>
        <v>1</v>
      </c>
    </row>
    <row r="254" spans="1:19" x14ac:dyDescent="0.25">
      <c r="A254" s="1248" t="s">
        <v>111</v>
      </c>
      <c r="B254" s="1249"/>
      <c r="C254" s="1249"/>
      <c r="D254" s="324"/>
      <c r="E254" s="324"/>
      <c r="F254" s="308">
        <f>SUM(F249:F253)</f>
        <v>1</v>
      </c>
      <c r="G254" s="308">
        <f t="shared" ref="G254:R254" si="48">SUM(G249:G253)</f>
        <v>1</v>
      </c>
      <c r="H254" s="308">
        <f t="shared" si="48"/>
        <v>0.6</v>
      </c>
      <c r="I254" s="308">
        <f t="shared" si="48"/>
        <v>0.79999999999999993</v>
      </c>
      <c r="J254" s="308">
        <f t="shared" si="48"/>
        <v>0.65</v>
      </c>
      <c r="K254" s="308">
        <f t="shared" si="48"/>
        <v>0.6</v>
      </c>
      <c r="L254" s="308">
        <f t="shared" si="48"/>
        <v>0.1</v>
      </c>
      <c r="M254" s="308">
        <f t="shared" si="48"/>
        <v>0.35</v>
      </c>
      <c r="N254" s="308">
        <f t="shared" si="48"/>
        <v>0.1</v>
      </c>
      <c r="O254" s="308">
        <f t="shared" si="48"/>
        <v>0.1</v>
      </c>
      <c r="P254" s="308">
        <f t="shared" si="48"/>
        <v>0.35</v>
      </c>
      <c r="Q254" s="308">
        <f t="shared" si="48"/>
        <v>0.1</v>
      </c>
      <c r="R254" s="308">
        <f t="shared" si="48"/>
        <v>0.25</v>
      </c>
      <c r="S254" s="325"/>
    </row>
    <row r="255" spans="1:19" ht="20.85" customHeight="1" x14ac:dyDescent="0.25">
      <c r="A255" s="1250" t="s">
        <v>610</v>
      </c>
      <c r="B255" s="1251"/>
      <c r="C255" s="1251"/>
      <c r="D255" s="331"/>
      <c r="E255" s="332"/>
      <c r="F255" s="333"/>
      <c r="G255" s="333"/>
      <c r="H255" s="333"/>
      <c r="I255" s="333"/>
      <c r="J255" s="333"/>
      <c r="K255" s="333"/>
      <c r="L255" s="333"/>
      <c r="M255" s="333"/>
      <c r="N255" s="333"/>
      <c r="O255" s="333"/>
      <c r="P255" s="333"/>
      <c r="Q255" s="333"/>
      <c r="R255" s="333"/>
      <c r="S255" s="334"/>
    </row>
    <row r="256" spans="1:19" ht="31.2" x14ac:dyDescent="0.25">
      <c r="A256" s="1246" t="s">
        <v>611</v>
      </c>
      <c r="B256" s="1216"/>
      <c r="C256" s="1216"/>
      <c r="D256" s="205" t="s">
        <v>612</v>
      </c>
      <c r="E256" s="230" t="s">
        <v>453</v>
      </c>
      <c r="F256" s="208">
        <v>0.1</v>
      </c>
      <c r="G256" s="207">
        <v>1</v>
      </c>
      <c r="H256" s="208"/>
      <c r="I256" s="208"/>
      <c r="J256" s="208"/>
      <c r="K256" s="208"/>
      <c r="L256" s="208"/>
      <c r="M256" s="208"/>
      <c r="N256" s="208"/>
      <c r="O256" s="208"/>
      <c r="P256" s="208"/>
      <c r="Q256" s="208"/>
      <c r="R256" s="208"/>
      <c r="S256" s="322">
        <f t="shared" ref="S256:S262" si="49">SUM(G256:R256)</f>
        <v>1</v>
      </c>
    </row>
    <row r="257" spans="1:19" x14ac:dyDescent="0.25">
      <c r="A257" s="1247" t="s">
        <v>606</v>
      </c>
      <c r="B257" s="1215"/>
      <c r="C257" s="1215"/>
      <c r="D257" s="221" t="s">
        <v>590</v>
      </c>
      <c r="E257" s="230" t="s">
        <v>453</v>
      </c>
      <c r="F257" s="208">
        <v>0.2</v>
      </c>
      <c r="G257" s="208"/>
      <c r="H257" s="207">
        <v>0.5</v>
      </c>
      <c r="I257" s="207">
        <v>0.5</v>
      </c>
      <c r="J257" s="208"/>
      <c r="K257" s="208"/>
      <c r="L257" s="208"/>
      <c r="M257" s="208"/>
      <c r="N257" s="208"/>
      <c r="O257" s="208"/>
      <c r="P257" s="208"/>
      <c r="Q257" s="208"/>
      <c r="R257" s="208"/>
      <c r="S257" s="322">
        <f t="shared" si="49"/>
        <v>1</v>
      </c>
    </row>
    <row r="258" spans="1:19" ht="32.85" customHeight="1" x14ac:dyDescent="0.25">
      <c r="A258" s="1247" t="s">
        <v>613</v>
      </c>
      <c r="B258" s="1216"/>
      <c r="C258" s="1216"/>
      <c r="D258" s="205" t="s">
        <v>465</v>
      </c>
      <c r="E258" s="178" t="s">
        <v>427</v>
      </c>
      <c r="F258" s="208">
        <v>0.1</v>
      </c>
      <c r="G258" s="208"/>
      <c r="H258" s="207">
        <v>1</v>
      </c>
      <c r="I258" s="208"/>
      <c r="J258" s="208"/>
      <c r="K258" s="208"/>
      <c r="L258" s="208"/>
      <c r="M258" s="208"/>
      <c r="N258" s="208"/>
      <c r="O258" s="208"/>
      <c r="P258" s="208"/>
      <c r="Q258" s="208"/>
      <c r="R258" s="208"/>
      <c r="S258" s="322">
        <f t="shared" si="49"/>
        <v>1</v>
      </c>
    </row>
    <row r="259" spans="1:19" x14ac:dyDescent="0.25">
      <c r="A259" s="1247" t="s">
        <v>614</v>
      </c>
      <c r="B259" s="1215"/>
      <c r="C259" s="1215"/>
      <c r="D259" s="221" t="s">
        <v>615</v>
      </c>
      <c r="E259" s="230" t="s">
        <v>616</v>
      </c>
      <c r="F259" s="208">
        <v>0.3</v>
      </c>
      <c r="G259" s="208"/>
      <c r="H259" s="208"/>
      <c r="I259" s="207">
        <v>0.2</v>
      </c>
      <c r="J259" s="207">
        <v>0.2</v>
      </c>
      <c r="K259" s="207">
        <v>0.2</v>
      </c>
      <c r="L259" s="207">
        <v>0.2</v>
      </c>
      <c r="M259" s="207">
        <v>0.2</v>
      </c>
      <c r="N259" s="208"/>
      <c r="O259" s="208"/>
      <c r="P259" s="208"/>
      <c r="Q259" s="208"/>
      <c r="R259" s="208"/>
      <c r="S259" s="322">
        <f t="shared" si="49"/>
        <v>1</v>
      </c>
    </row>
    <row r="260" spans="1:19" x14ac:dyDescent="0.25">
      <c r="A260" s="1246" t="s">
        <v>617</v>
      </c>
      <c r="B260" s="1216"/>
      <c r="C260" s="1216"/>
      <c r="D260" s="221" t="s">
        <v>618</v>
      </c>
      <c r="E260" s="230" t="s">
        <v>427</v>
      </c>
      <c r="F260" s="208">
        <v>0.1</v>
      </c>
      <c r="G260" s="208"/>
      <c r="H260" s="208"/>
      <c r="I260" s="208"/>
      <c r="J260" s="208"/>
      <c r="K260" s="208"/>
      <c r="L260" s="208"/>
      <c r="M260" s="207">
        <v>0.5</v>
      </c>
      <c r="N260" s="207">
        <v>0.5</v>
      </c>
      <c r="O260" s="208"/>
      <c r="P260" s="208"/>
      <c r="Q260" s="208"/>
      <c r="R260" s="208"/>
      <c r="S260" s="322">
        <f t="shared" si="49"/>
        <v>1</v>
      </c>
    </row>
    <row r="261" spans="1:19" x14ac:dyDescent="0.25">
      <c r="A261" s="1247" t="s">
        <v>619</v>
      </c>
      <c r="B261" s="1216"/>
      <c r="C261" s="1216"/>
      <c r="D261" s="221" t="s">
        <v>620</v>
      </c>
      <c r="E261" s="230" t="s">
        <v>427</v>
      </c>
      <c r="F261" s="208">
        <v>0.1</v>
      </c>
      <c r="G261" s="208"/>
      <c r="H261" s="208"/>
      <c r="I261" s="208"/>
      <c r="J261" s="208"/>
      <c r="K261" s="208"/>
      <c r="L261" s="208"/>
      <c r="M261" s="208"/>
      <c r="N261" s="207">
        <v>0.5</v>
      </c>
      <c r="O261" s="207">
        <v>0.5</v>
      </c>
      <c r="P261" s="208"/>
      <c r="Q261" s="208"/>
      <c r="R261" s="208"/>
      <c r="S261" s="322">
        <f t="shared" si="49"/>
        <v>1</v>
      </c>
    </row>
    <row r="262" spans="1:19" x14ac:dyDescent="0.25">
      <c r="A262" s="1247" t="s">
        <v>594</v>
      </c>
      <c r="B262" s="1216"/>
      <c r="C262" s="1216"/>
      <c r="D262" s="221" t="s">
        <v>485</v>
      </c>
      <c r="E262" s="230" t="s">
        <v>433</v>
      </c>
      <c r="F262" s="208">
        <v>0.1</v>
      </c>
      <c r="G262" s="208"/>
      <c r="H262" s="208"/>
      <c r="I262" s="208"/>
      <c r="J262" s="208"/>
      <c r="K262" s="208"/>
      <c r="L262" s="208"/>
      <c r="M262" s="208"/>
      <c r="N262" s="208"/>
      <c r="O262" s="208"/>
      <c r="P262" s="207">
        <v>0.3</v>
      </c>
      <c r="Q262" s="207">
        <v>0.5</v>
      </c>
      <c r="R262" s="207">
        <v>0.2</v>
      </c>
      <c r="S262" s="322">
        <f t="shared" si="49"/>
        <v>1</v>
      </c>
    </row>
    <row r="263" spans="1:19" x14ac:dyDescent="0.25">
      <c r="A263" s="1248" t="s">
        <v>111</v>
      </c>
      <c r="B263" s="1249"/>
      <c r="C263" s="1249"/>
      <c r="D263" s="324"/>
      <c r="E263" s="324"/>
      <c r="F263" s="308">
        <f>SUM(F256:F262)</f>
        <v>0.99999999999999989</v>
      </c>
      <c r="G263" s="308">
        <f t="shared" ref="G263:R263" si="50">SUM(G256:G262)</f>
        <v>1</v>
      </c>
      <c r="H263" s="308">
        <f t="shared" si="50"/>
        <v>1.5</v>
      </c>
      <c r="I263" s="308">
        <f t="shared" si="50"/>
        <v>0.7</v>
      </c>
      <c r="J263" s="308">
        <f t="shared" si="50"/>
        <v>0.2</v>
      </c>
      <c r="K263" s="308">
        <f t="shared" si="50"/>
        <v>0.2</v>
      </c>
      <c r="L263" s="308">
        <f t="shared" si="50"/>
        <v>0.2</v>
      </c>
      <c r="M263" s="308">
        <f t="shared" si="50"/>
        <v>0.7</v>
      </c>
      <c r="N263" s="308">
        <f t="shared" si="50"/>
        <v>1</v>
      </c>
      <c r="O263" s="308">
        <f t="shared" si="50"/>
        <v>0.5</v>
      </c>
      <c r="P263" s="308">
        <f t="shared" si="50"/>
        <v>0.3</v>
      </c>
      <c r="Q263" s="308">
        <f t="shared" si="50"/>
        <v>0.5</v>
      </c>
      <c r="R263" s="308">
        <f t="shared" si="50"/>
        <v>0.2</v>
      </c>
      <c r="S263" s="325"/>
    </row>
    <row r="264" spans="1:19" x14ac:dyDescent="0.25">
      <c r="A264" s="1268" t="s">
        <v>118</v>
      </c>
      <c r="B264" s="1269"/>
      <c r="C264" s="1270"/>
      <c r="D264" s="289"/>
      <c r="E264" s="289"/>
      <c r="F264" s="290"/>
      <c r="G264" s="290"/>
      <c r="H264" s="290"/>
      <c r="I264" s="290"/>
      <c r="J264" s="290"/>
      <c r="K264" s="290"/>
      <c r="L264" s="290"/>
      <c r="M264" s="290"/>
      <c r="N264" s="290"/>
      <c r="O264" s="290"/>
      <c r="P264" s="290"/>
      <c r="Q264" s="290"/>
      <c r="R264" s="290"/>
      <c r="S264" s="326"/>
    </row>
    <row r="265" spans="1:19" x14ac:dyDescent="0.25">
      <c r="A265" s="1271"/>
      <c r="B265" s="1210"/>
      <c r="C265" s="1210"/>
      <c r="S265" s="316"/>
    </row>
    <row r="266" spans="1:19" ht="18" x14ac:dyDescent="0.25">
      <c r="A266" s="1272" t="s">
        <v>120</v>
      </c>
      <c r="B266" s="1273"/>
      <c r="S266" s="316"/>
    </row>
    <row r="267" spans="1:19" ht="31.2" x14ac:dyDescent="0.25">
      <c r="A267" s="1274" t="s">
        <v>121</v>
      </c>
      <c r="B267" s="1275"/>
      <c r="C267" s="285" t="s">
        <v>122</v>
      </c>
      <c r="D267" s="1276" t="s">
        <v>123</v>
      </c>
      <c r="E267" s="1277"/>
      <c r="F267" s="1276" t="s">
        <v>124</v>
      </c>
      <c r="G267" s="1277"/>
      <c r="H267" s="1259" t="s">
        <v>125</v>
      </c>
      <c r="I267" s="1260"/>
      <c r="J267" s="1260"/>
      <c r="K267" s="1260"/>
      <c r="L267" s="1260"/>
      <c r="M267" s="1260"/>
      <c r="N267" s="1260"/>
      <c r="O267" s="1260"/>
      <c r="P267" s="1260"/>
      <c r="Q267" s="1260"/>
      <c r="R267" s="1260"/>
      <c r="S267" s="1261"/>
    </row>
    <row r="268" spans="1:19" ht="41.85" customHeight="1" thickBot="1" x14ac:dyDescent="0.3">
      <c r="A268" s="1262" t="s">
        <v>621</v>
      </c>
      <c r="B268" s="1263"/>
      <c r="C268" s="234" t="s">
        <v>622</v>
      </c>
      <c r="D268" s="1264" t="s">
        <v>623</v>
      </c>
      <c r="E268" s="1265"/>
      <c r="F268" s="1264" t="s">
        <v>623</v>
      </c>
      <c r="G268" s="1265"/>
      <c r="H268" s="1264" t="s">
        <v>623</v>
      </c>
      <c r="I268" s="1266"/>
      <c r="J268" s="1266"/>
      <c r="K268" s="1266"/>
      <c r="L268" s="1266"/>
      <c r="M268" s="1266"/>
      <c r="N268" s="1266"/>
      <c r="O268" s="1266"/>
      <c r="P268" s="1266"/>
      <c r="Q268" s="1266"/>
      <c r="R268" s="1266"/>
      <c r="S268" s="1267"/>
    </row>
    <row r="269" spans="1:19" x14ac:dyDescent="0.25">
      <c r="A269" s="1190"/>
      <c r="B269" s="1190"/>
      <c r="C269" s="1190"/>
    </row>
    <row r="270" spans="1:19" x14ac:dyDescent="0.25">
      <c r="A270" s="1190"/>
      <c r="B270" s="1190"/>
      <c r="C270" s="1190"/>
    </row>
    <row r="271" spans="1:19" x14ac:dyDescent="0.25">
      <c r="A271" s="1190"/>
      <c r="B271" s="1190"/>
      <c r="C271" s="1190"/>
    </row>
    <row r="272" spans="1:19" x14ac:dyDescent="0.25">
      <c r="A272" s="1190"/>
      <c r="B272" s="1190"/>
      <c r="C272" s="1190"/>
    </row>
    <row r="273" spans="1:3" x14ac:dyDescent="0.25">
      <c r="A273" s="1190"/>
      <c r="B273" s="1190"/>
      <c r="C273" s="1190"/>
    </row>
    <row r="274" spans="1:3" x14ac:dyDescent="0.25">
      <c r="A274" s="1190"/>
      <c r="B274" s="1190"/>
      <c r="C274" s="1190"/>
    </row>
    <row r="275" spans="1:3" x14ac:dyDescent="0.25">
      <c r="A275" s="1190"/>
      <c r="B275" s="1190"/>
      <c r="C275" s="1190"/>
    </row>
    <row r="276" spans="1:3" x14ac:dyDescent="0.25">
      <c r="A276" s="1190"/>
      <c r="B276" s="1190"/>
      <c r="C276" s="1190"/>
    </row>
    <row r="277" spans="1:3" x14ac:dyDescent="0.25">
      <c r="A277" s="1190"/>
      <c r="B277" s="1190"/>
      <c r="C277" s="1190"/>
    </row>
    <row r="278" spans="1:3" x14ac:dyDescent="0.25">
      <c r="A278" s="1190"/>
      <c r="B278" s="1190"/>
      <c r="C278" s="1190"/>
    </row>
  </sheetData>
  <mergeCells count="438">
    <mergeCell ref="A276:C276"/>
    <mergeCell ref="A277:C277"/>
    <mergeCell ref="A278:C278"/>
    <mergeCell ref="A270:C270"/>
    <mergeCell ref="A271:C271"/>
    <mergeCell ref="A272:C272"/>
    <mergeCell ref="A273:C273"/>
    <mergeCell ref="A274:C274"/>
    <mergeCell ref="A275:C275"/>
    <mergeCell ref="H267:S267"/>
    <mergeCell ref="A268:B268"/>
    <mergeCell ref="D268:E268"/>
    <mergeCell ref="F268:G268"/>
    <mergeCell ref="H268:S268"/>
    <mergeCell ref="A269:C269"/>
    <mergeCell ref="A264:C264"/>
    <mergeCell ref="A265:C265"/>
    <mergeCell ref="A266:B266"/>
    <mergeCell ref="A267:B267"/>
    <mergeCell ref="D267:E267"/>
    <mergeCell ref="F267:G267"/>
    <mergeCell ref="A258:C258"/>
    <mergeCell ref="A259:C259"/>
    <mergeCell ref="A260:C260"/>
    <mergeCell ref="A261:C261"/>
    <mergeCell ref="A262:C262"/>
    <mergeCell ref="A263:C263"/>
    <mergeCell ref="A252:C252"/>
    <mergeCell ref="A253:C253"/>
    <mergeCell ref="A254:C254"/>
    <mergeCell ref="A255:C255"/>
    <mergeCell ref="A256:C256"/>
    <mergeCell ref="A257:C257"/>
    <mergeCell ref="A246:C246"/>
    <mergeCell ref="A247:C247"/>
    <mergeCell ref="A248:C248"/>
    <mergeCell ref="A249:C249"/>
    <mergeCell ref="A250:C250"/>
    <mergeCell ref="A251:C251"/>
    <mergeCell ref="A240:C240"/>
    <mergeCell ref="A241:C241"/>
    <mergeCell ref="A242:C242"/>
    <mergeCell ref="A243:C243"/>
    <mergeCell ref="A244:C244"/>
    <mergeCell ref="A245:C245"/>
    <mergeCell ref="A234:C234"/>
    <mergeCell ref="A235:C235"/>
    <mergeCell ref="A236:C236"/>
    <mergeCell ref="A237:C237"/>
    <mergeCell ref="A238:C238"/>
    <mergeCell ref="A239:C239"/>
    <mergeCell ref="A228:C228"/>
    <mergeCell ref="A229:C229"/>
    <mergeCell ref="A230:C230"/>
    <mergeCell ref="A231:C231"/>
    <mergeCell ref="A232:C232"/>
    <mergeCell ref="A233:C233"/>
    <mergeCell ref="A222:C222"/>
    <mergeCell ref="A223:C223"/>
    <mergeCell ref="A224:C224"/>
    <mergeCell ref="A225:C225"/>
    <mergeCell ref="A226:C226"/>
    <mergeCell ref="A227:C227"/>
    <mergeCell ref="A216:C216"/>
    <mergeCell ref="A217:C217"/>
    <mergeCell ref="A218:C218"/>
    <mergeCell ref="A219:C219"/>
    <mergeCell ref="A220:C220"/>
    <mergeCell ref="A221:C221"/>
    <mergeCell ref="A210:C210"/>
    <mergeCell ref="A211:C211"/>
    <mergeCell ref="A212:C212"/>
    <mergeCell ref="A213:C213"/>
    <mergeCell ref="A214:C214"/>
    <mergeCell ref="A215:C215"/>
    <mergeCell ref="A204:C204"/>
    <mergeCell ref="A205:C205"/>
    <mergeCell ref="A206:C206"/>
    <mergeCell ref="A207:C207"/>
    <mergeCell ref="A208:C208"/>
    <mergeCell ref="A209:C209"/>
    <mergeCell ref="A198:C198"/>
    <mergeCell ref="A199:C199"/>
    <mergeCell ref="A200:C200"/>
    <mergeCell ref="A201:C201"/>
    <mergeCell ref="A202:C202"/>
    <mergeCell ref="A203:C203"/>
    <mergeCell ref="A192:C192"/>
    <mergeCell ref="A193:C193"/>
    <mergeCell ref="A194:C194"/>
    <mergeCell ref="A195:C195"/>
    <mergeCell ref="A196:C196"/>
    <mergeCell ref="A197:C197"/>
    <mergeCell ref="A186:C186"/>
    <mergeCell ref="A187:C187"/>
    <mergeCell ref="A188:C188"/>
    <mergeCell ref="A189:C189"/>
    <mergeCell ref="A190:C190"/>
    <mergeCell ref="A191:C191"/>
    <mergeCell ref="A180:C180"/>
    <mergeCell ref="A181:C181"/>
    <mergeCell ref="A182:C182"/>
    <mergeCell ref="A183:C183"/>
    <mergeCell ref="A184:C184"/>
    <mergeCell ref="A185:C185"/>
    <mergeCell ref="A174:C174"/>
    <mergeCell ref="A175:C175"/>
    <mergeCell ref="A176:C176"/>
    <mergeCell ref="A177:C177"/>
    <mergeCell ref="A178:C178"/>
    <mergeCell ref="A179:C179"/>
    <mergeCell ref="A168:C168"/>
    <mergeCell ref="A169:C169"/>
    <mergeCell ref="A170:C170"/>
    <mergeCell ref="A171:C171"/>
    <mergeCell ref="A172:C172"/>
    <mergeCell ref="A173:C173"/>
    <mergeCell ref="A162:C162"/>
    <mergeCell ref="A163:C163"/>
    <mergeCell ref="A164:C164"/>
    <mergeCell ref="A165:C165"/>
    <mergeCell ref="A166:C166"/>
    <mergeCell ref="A167:C167"/>
    <mergeCell ref="A156:C156"/>
    <mergeCell ref="A157:C157"/>
    <mergeCell ref="A158:C158"/>
    <mergeCell ref="A159:C159"/>
    <mergeCell ref="A160:C160"/>
    <mergeCell ref="A161:C161"/>
    <mergeCell ref="A150:C150"/>
    <mergeCell ref="A151:C151"/>
    <mergeCell ref="A152:C152"/>
    <mergeCell ref="A153:C153"/>
    <mergeCell ref="A154:C154"/>
    <mergeCell ref="A155:C155"/>
    <mergeCell ref="A144:C144"/>
    <mergeCell ref="A145:C145"/>
    <mergeCell ref="A146:C146"/>
    <mergeCell ref="A147:C147"/>
    <mergeCell ref="A148:C148"/>
    <mergeCell ref="A149:C149"/>
    <mergeCell ref="A138:C138"/>
    <mergeCell ref="A139:C139"/>
    <mergeCell ref="A140:C140"/>
    <mergeCell ref="A141:C141"/>
    <mergeCell ref="A142:C142"/>
    <mergeCell ref="A143:C143"/>
    <mergeCell ref="A132:C132"/>
    <mergeCell ref="A133:C133"/>
    <mergeCell ref="A134:C134"/>
    <mergeCell ref="A135:C135"/>
    <mergeCell ref="A136:C136"/>
    <mergeCell ref="A137:C137"/>
    <mergeCell ref="A126:C126"/>
    <mergeCell ref="A127:C127"/>
    <mergeCell ref="A128:C128"/>
    <mergeCell ref="A129:C129"/>
    <mergeCell ref="A130:C130"/>
    <mergeCell ref="A131:C131"/>
    <mergeCell ref="A120:C120"/>
    <mergeCell ref="A121:C121"/>
    <mergeCell ref="A122:C122"/>
    <mergeCell ref="A123:C123"/>
    <mergeCell ref="A124:C124"/>
    <mergeCell ref="A125:C125"/>
    <mergeCell ref="A114:C114"/>
    <mergeCell ref="A115:C115"/>
    <mergeCell ref="A116:C116"/>
    <mergeCell ref="A117:C117"/>
    <mergeCell ref="A118:C118"/>
    <mergeCell ref="A119:C119"/>
    <mergeCell ref="A108:C108"/>
    <mergeCell ref="A109:C109"/>
    <mergeCell ref="A110:C110"/>
    <mergeCell ref="A111:C111"/>
    <mergeCell ref="A112:C112"/>
    <mergeCell ref="A113:C113"/>
    <mergeCell ref="A102:C102"/>
    <mergeCell ref="A103:C103"/>
    <mergeCell ref="A104:C104"/>
    <mergeCell ref="A105:C105"/>
    <mergeCell ref="A106:C106"/>
    <mergeCell ref="A107:C107"/>
    <mergeCell ref="A96:C96"/>
    <mergeCell ref="A97:C97"/>
    <mergeCell ref="A98:C98"/>
    <mergeCell ref="A99:C99"/>
    <mergeCell ref="A100:C100"/>
    <mergeCell ref="A101:C101"/>
    <mergeCell ref="A90:C90"/>
    <mergeCell ref="A91:C91"/>
    <mergeCell ref="A92:C92"/>
    <mergeCell ref="A93:C93"/>
    <mergeCell ref="A94:C94"/>
    <mergeCell ref="A95:C95"/>
    <mergeCell ref="A84:C84"/>
    <mergeCell ref="A85:C85"/>
    <mergeCell ref="A86:C86"/>
    <mergeCell ref="A87:C87"/>
    <mergeCell ref="A88:C88"/>
    <mergeCell ref="A89:C89"/>
    <mergeCell ref="A80:C80"/>
    <mergeCell ref="A81:C81"/>
    <mergeCell ref="A82:C82"/>
    <mergeCell ref="A83:C83"/>
    <mergeCell ref="A72:C72"/>
    <mergeCell ref="A73:C73"/>
    <mergeCell ref="A74:C74"/>
    <mergeCell ref="A75:C75"/>
    <mergeCell ref="A76:C76"/>
    <mergeCell ref="A77:C77"/>
    <mergeCell ref="A71:C71"/>
    <mergeCell ref="H64:S64"/>
    <mergeCell ref="C65:E65"/>
    <mergeCell ref="H65:S65"/>
    <mergeCell ref="C66:E66"/>
    <mergeCell ref="H66:S66"/>
    <mergeCell ref="A68:B68"/>
    <mergeCell ref="A78:C78"/>
    <mergeCell ref="A79:C79"/>
    <mergeCell ref="A62:B62"/>
    <mergeCell ref="A63:B66"/>
    <mergeCell ref="C63:E63"/>
    <mergeCell ref="F63:G66"/>
    <mergeCell ref="H63:S63"/>
    <mergeCell ref="C64:E64"/>
    <mergeCell ref="A69:C70"/>
    <mergeCell ref="D69:D70"/>
    <mergeCell ref="E69:E70"/>
    <mergeCell ref="F69:F70"/>
    <mergeCell ref="G69:S69"/>
    <mergeCell ref="C60:D60"/>
    <mergeCell ref="K60:N60"/>
    <mergeCell ref="O60:S60"/>
    <mergeCell ref="A57:B61"/>
    <mergeCell ref="C57:D57"/>
    <mergeCell ref="E57:F57"/>
    <mergeCell ref="G57:J61"/>
    <mergeCell ref="K57:N57"/>
    <mergeCell ref="O57:S57"/>
    <mergeCell ref="C58:D58"/>
    <mergeCell ref="E58:F58"/>
    <mergeCell ref="K58:N58"/>
    <mergeCell ref="O58:S58"/>
    <mergeCell ref="C61:D61"/>
    <mergeCell ref="E61:F61"/>
    <mergeCell ref="K61:N61"/>
    <mergeCell ref="O61:S61"/>
    <mergeCell ref="A56:B56"/>
    <mergeCell ref="C56:D56"/>
    <mergeCell ref="E56:F56"/>
    <mergeCell ref="G56:J56"/>
    <mergeCell ref="K56:N56"/>
    <mergeCell ref="O56:S56"/>
    <mergeCell ref="C59:D59"/>
    <mergeCell ref="E59:F59"/>
    <mergeCell ref="K59:N59"/>
    <mergeCell ref="O59:S59"/>
    <mergeCell ref="E52:F52"/>
    <mergeCell ref="K52:N52"/>
    <mergeCell ref="O52:S52"/>
    <mergeCell ref="C53:D53"/>
    <mergeCell ref="K53:N53"/>
    <mergeCell ref="O53:S53"/>
    <mergeCell ref="A50:B54"/>
    <mergeCell ref="C50:D50"/>
    <mergeCell ref="E50:F50"/>
    <mergeCell ref="G50:J54"/>
    <mergeCell ref="K50:N50"/>
    <mergeCell ref="O50:S50"/>
    <mergeCell ref="C51:D51"/>
    <mergeCell ref="E51:F51"/>
    <mergeCell ref="K51:N51"/>
    <mergeCell ref="O51:S51"/>
    <mergeCell ref="C54:D54"/>
    <mergeCell ref="E54:F54"/>
    <mergeCell ref="K54:N54"/>
    <mergeCell ref="O54:S54"/>
    <mergeCell ref="A47:F47"/>
    <mergeCell ref="G47:J47"/>
    <mergeCell ref="K47:N47"/>
    <mergeCell ref="O47:S47"/>
    <mergeCell ref="A49:B49"/>
    <mergeCell ref="C49:D49"/>
    <mergeCell ref="E49:F49"/>
    <mergeCell ref="G49:J49"/>
    <mergeCell ref="K49:N49"/>
    <mergeCell ref="O49:S49"/>
    <mergeCell ref="A45:F45"/>
    <mergeCell ref="G45:J45"/>
    <mergeCell ref="K45:N45"/>
    <mergeCell ref="O45:S45"/>
    <mergeCell ref="A46:F46"/>
    <mergeCell ref="G46:J46"/>
    <mergeCell ref="K46:N46"/>
    <mergeCell ref="O46:S46"/>
    <mergeCell ref="A43:F43"/>
    <mergeCell ref="G43:J43"/>
    <mergeCell ref="K43:N43"/>
    <mergeCell ref="O43:S43"/>
    <mergeCell ref="A44:F44"/>
    <mergeCell ref="G44:J44"/>
    <mergeCell ref="K44:N44"/>
    <mergeCell ref="O44:S44"/>
    <mergeCell ref="A41:F41"/>
    <mergeCell ref="G41:J41"/>
    <mergeCell ref="K41:N41"/>
    <mergeCell ref="O41:S41"/>
    <mergeCell ref="A42:F42"/>
    <mergeCell ref="G42:J42"/>
    <mergeCell ref="K42:N42"/>
    <mergeCell ref="O42:S42"/>
    <mergeCell ref="A39:F39"/>
    <mergeCell ref="G39:J39"/>
    <mergeCell ref="K39:N39"/>
    <mergeCell ref="O39:S39"/>
    <mergeCell ref="A40:F40"/>
    <mergeCell ref="G40:J40"/>
    <mergeCell ref="K40:N40"/>
    <mergeCell ref="O40:S40"/>
    <mergeCell ref="A37:F37"/>
    <mergeCell ref="G37:J37"/>
    <mergeCell ref="K37:N37"/>
    <mergeCell ref="O37:S37"/>
    <mergeCell ref="A38:F38"/>
    <mergeCell ref="G38:J38"/>
    <mergeCell ref="K38:N38"/>
    <mergeCell ref="O38:S38"/>
    <mergeCell ref="A35:F35"/>
    <mergeCell ref="G35:J35"/>
    <mergeCell ref="K35:N35"/>
    <mergeCell ref="O35:S35"/>
    <mergeCell ref="A36:F36"/>
    <mergeCell ref="G36:J36"/>
    <mergeCell ref="K36:N36"/>
    <mergeCell ref="O36:S36"/>
    <mergeCell ref="A33:F33"/>
    <mergeCell ref="G33:J33"/>
    <mergeCell ref="K33:N33"/>
    <mergeCell ref="O33:S33"/>
    <mergeCell ref="A34:F34"/>
    <mergeCell ref="G34:J34"/>
    <mergeCell ref="K34:N34"/>
    <mergeCell ref="O34:S34"/>
    <mergeCell ref="A31:F31"/>
    <mergeCell ref="G31:J31"/>
    <mergeCell ref="K31:N31"/>
    <mergeCell ref="O31:S31"/>
    <mergeCell ref="A32:F32"/>
    <mergeCell ref="G32:J32"/>
    <mergeCell ref="K32:N32"/>
    <mergeCell ref="O32:S32"/>
    <mergeCell ref="A29:F29"/>
    <mergeCell ref="G29:J29"/>
    <mergeCell ref="K29:N29"/>
    <mergeCell ref="O29:S29"/>
    <mergeCell ref="A30:F30"/>
    <mergeCell ref="G30:J30"/>
    <mergeCell ref="K30:N30"/>
    <mergeCell ref="O30:S30"/>
    <mergeCell ref="A27:F27"/>
    <mergeCell ref="G27:J27"/>
    <mergeCell ref="K27:N27"/>
    <mergeCell ref="O27:S27"/>
    <mergeCell ref="A28:F28"/>
    <mergeCell ref="G28:J28"/>
    <mergeCell ref="K28:N28"/>
    <mergeCell ref="O28:S28"/>
    <mergeCell ref="A25:F25"/>
    <mergeCell ref="G25:J25"/>
    <mergeCell ref="K25:N25"/>
    <mergeCell ref="O25:S25"/>
    <mergeCell ref="A26:F26"/>
    <mergeCell ref="G26:J26"/>
    <mergeCell ref="K26:N26"/>
    <mergeCell ref="O26:S26"/>
    <mergeCell ref="A23:F23"/>
    <mergeCell ref="G23:J23"/>
    <mergeCell ref="K23:N23"/>
    <mergeCell ref="O23:S23"/>
    <mergeCell ref="A24:F24"/>
    <mergeCell ref="G24:J24"/>
    <mergeCell ref="K24:N24"/>
    <mergeCell ref="O24:S24"/>
    <mergeCell ref="A21:F21"/>
    <mergeCell ref="G21:J21"/>
    <mergeCell ref="K21:N21"/>
    <mergeCell ref="O21:S21"/>
    <mergeCell ref="A22:F22"/>
    <mergeCell ref="G22:J22"/>
    <mergeCell ref="K22:N22"/>
    <mergeCell ref="O22:S22"/>
    <mergeCell ref="A19:F19"/>
    <mergeCell ref="G19:J19"/>
    <mergeCell ref="K19:N19"/>
    <mergeCell ref="O19:S19"/>
    <mergeCell ref="A20:F20"/>
    <mergeCell ref="G20:J20"/>
    <mergeCell ref="K20:N20"/>
    <mergeCell ref="O20:S20"/>
    <mergeCell ref="A17:F17"/>
    <mergeCell ref="G17:J17"/>
    <mergeCell ref="K17:N17"/>
    <mergeCell ref="O17:S17"/>
    <mergeCell ref="A18:F18"/>
    <mergeCell ref="G18:J18"/>
    <mergeCell ref="K18:N18"/>
    <mergeCell ref="O18:S18"/>
    <mergeCell ref="G15:J15"/>
    <mergeCell ref="K15:N15"/>
    <mergeCell ref="O15:S15"/>
    <mergeCell ref="A16:F16"/>
    <mergeCell ref="G16:J16"/>
    <mergeCell ref="K16:N16"/>
    <mergeCell ref="O16:S16"/>
    <mergeCell ref="B10:S10"/>
    <mergeCell ref="A11:A12"/>
    <mergeCell ref="B11:S11"/>
    <mergeCell ref="B12:S12"/>
    <mergeCell ref="A13:A14"/>
    <mergeCell ref="B13:F13"/>
    <mergeCell ref="G13:I14"/>
    <mergeCell ref="J13:S14"/>
    <mergeCell ref="B14:F14"/>
    <mergeCell ref="B5:S5"/>
    <mergeCell ref="B6:S6"/>
    <mergeCell ref="A7:A9"/>
    <mergeCell ref="C9:S9"/>
    <mergeCell ref="B1:S1"/>
    <mergeCell ref="B2:S2"/>
    <mergeCell ref="B3:E3"/>
    <mergeCell ref="F3:G3"/>
    <mergeCell ref="H3:S3"/>
    <mergeCell ref="B4:E4"/>
    <mergeCell ref="F4:G4"/>
    <mergeCell ref="H4:S4"/>
    <mergeCell ref="B7:S7"/>
    <mergeCell ref="B8:S8"/>
  </mergeCells>
  <dataValidations count="3">
    <dataValidation type="list" allowBlank="1" showInputMessage="1" showErrorMessage="1" sqref="H4">
      <formula1>INDIRECT($B$4)</formula1>
    </dataValidation>
    <dataValidation type="list" allowBlank="1" showInputMessage="1" showErrorMessage="1" sqref="B7:B8 C9">
      <formula1>INDIRECT($B$6)</formula1>
    </dataValidation>
    <dataValidation type="list" allowBlank="1" showInputMessage="1" showErrorMessage="1" sqref="B4:B6">
      <formula1>#REF!</formula1>
    </dataValidation>
  </dataValidations>
  <printOptions horizontalCentered="1"/>
  <pageMargins left="0.23622047244094491" right="0.15748031496062992" top="0.51181102362204722" bottom="0.31496062992125984" header="0.31496062992125984" footer="0.31496062992125984"/>
  <pageSetup paperSize="9" scale="62" orientation="portrait" horizontalDpi="1200" verticalDpi="1200" r:id="rId1"/>
  <headerFooter>
    <oddHeader>&amp;C&amp;"TH SarabunPSK,Regular"&amp;10แผนวิสาหกิจระยะ 5 ปี ปีบัญชี 2567-2571 (ทบทวนครั้งที่ 1) และแผนปฏิบัติการ ธ.ก.ส. ปีบัญชี 2568</oddHeader>
  </headerFooter>
  <rowBreaks count="4" manualBreakCount="4">
    <brk id="67" max="18" man="1"/>
    <brk id="139" max="18" man="1"/>
    <brk id="196" max="18" man="1"/>
    <brk id="254" max="18" man="1"/>
  </rowBreaks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A1:U68"/>
  <sheetViews>
    <sheetView topLeftCell="A21" zoomScale="70" zoomScaleNormal="70" workbookViewId="0">
      <selection activeCell="B1" sqref="B1:S1"/>
    </sheetView>
  </sheetViews>
  <sheetFormatPr defaultColWidth="8.59765625" defaultRowHeight="15.6" x14ac:dyDescent="0.3"/>
  <cols>
    <col min="1" max="1" width="19.69921875" style="74" customWidth="1"/>
    <col min="2" max="2" width="3.19921875" style="74" customWidth="1"/>
    <col min="3" max="3" width="22.09765625" style="74" customWidth="1"/>
    <col min="4" max="4" width="19.09765625" style="74" customWidth="1"/>
    <col min="5" max="5" width="11.19921875" style="74" customWidth="1"/>
    <col min="6" max="6" width="7.59765625" style="74" customWidth="1"/>
    <col min="7" max="19" width="4.19921875" style="74" customWidth="1"/>
    <col min="20" max="16384" width="8.59765625" style="74"/>
  </cols>
  <sheetData>
    <row r="1" spans="1:20" ht="18" x14ac:dyDescent="0.35">
      <c r="A1" s="122" t="s">
        <v>351</v>
      </c>
      <c r="B1" s="1386" t="s">
        <v>624</v>
      </c>
      <c r="C1" s="1386"/>
      <c r="D1" s="1386"/>
      <c r="E1" s="1386"/>
      <c r="F1" s="1386"/>
      <c r="G1" s="1386"/>
      <c r="H1" s="1386"/>
      <c r="I1" s="1386"/>
      <c r="J1" s="1386"/>
      <c r="K1" s="1386"/>
      <c r="L1" s="1386"/>
      <c r="M1" s="1386"/>
      <c r="N1" s="1386"/>
      <c r="O1" s="1386"/>
      <c r="P1" s="1386"/>
      <c r="Q1" s="1386"/>
      <c r="R1" s="1386"/>
      <c r="S1" s="1387"/>
    </row>
    <row r="2" spans="1:20" x14ac:dyDescent="0.3">
      <c r="A2" s="147" t="s">
        <v>61</v>
      </c>
      <c r="B2" s="1381" t="s">
        <v>625</v>
      </c>
      <c r="C2" s="1382"/>
      <c r="D2" s="1382"/>
      <c r="E2" s="1382"/>
      <c r="F2" s="1382"/>
      <c r="G2" s="1382"/>
      <c r="H2" s="1382"/>
      <c r="I2" s="1382"/>
      <c r="J2" s="1382"/>
      <c r="K2" s="1382"/>
      <c r="L2" s="1382"/>
      <c r="M2" s="1382"/>
      <c r="N2" s="1382"/>
      <c r="O2" s="1382"/>
      <c r="P2" s="1382"/>
      <c r="Q2" s="1382"/>
      <c r="R2" s="1382"/>
      <c r="S2" s="1383"/>
    </row>
    <row r="3" spans="1:20" x14ac:dyDescent="0.3">
      <c r="A3" s="473" t="s">
        <v>63</v>
      </c>
      <c r="B3" s="1382" t="s">
        <v>132</v>
      </c>
      <c r="C3" s="1381"/>
      <c r="D3" s="1381"/>
      <c r="E3" s="1381"/>
      <c r="F3" s="1374" t="s">
        <v>65</v>
      </c>
      <c r="G3" s="1362"/>
      <c r="H3" s="1381" t="s">
        <v>433</v>
      </c>
      <c r="I3" s="1381"/>
      <c r="J3" s="1381"/>
      <c r="K3" s="1381"/>
      <c r="L3" s="1381"/>
      <c r="M3" s="1381"/>
      <c r="N3" s="1381"/>
      <c r="O3" s="1381"/>
      <c r="P3" s="1381"/>
      <c r="Q3" s="1381"/>
      <c r="R3" s="1381"/>
      <c r="S3" s="1388"/>
    </row>
    <row r="4" spans="1:20" x14ac:dyDescent="0.3">
      <c r="A4" s="153" t="s">
        <v>356</v>
      </c>
      <c r="B4" s="1106" t="s">
        <v>133</v>
      </c>
      <c r="C4" s="1107"/>
      <c r="D4" s="1107"/>
      <c r="E4" s="1107"/>
      <c r="F4" s="1106" t="s">
        <v>67</v>
      </c>
      <c r="G4" s="1106"/>
      <c r="H4" s="1389" t="s">
        <v>357</v>
      </c>
      <c r="I4" s="1389"/>
      <c r="J4" s="1389"/>
      <c r="K4" s="1389"/>
      <c r="L4" s="1389"/>
      <c r="M4" s="1389"/>
      <c r="N4" s="1389"/>
      <c r="O4" s="1389"/>
      <c r="P4" s="1389"/>
      <c r="Q4" s="1389"/>
      <c r="R4" s="1389"/>
      <c r="S4" s="1390"/>
    </row>
    <row r="5" spans="1:20" x14ac:dyDescent="0.3">
      <c r="A5" s="473" t="s">
        <v>69</v>
      </c>
      <c r="B5" s="1381" t="s">
        <v>626</v>
      </c>
      <c r="C5" s="1382"/>
      <c r="D5" s="1382"/>
      <c r="E5" s="1382"/>
      <c r="F5" s="1382"/>
      <c r="G5" s="1382"/>
      <c r="H5" s="1382"/>
      <c r="I5" s="1382"/>
      <c r="J5" s="1382"/>
      <c r="K5" s="1382"/>
      <c r="L5" s="1382"/>
      <c r="M5" s="1382"/>
      <c r="N5" s="1382"/>
      <c r="O5" s="1382"/>
      <c r="P5" s="1382"/>
      <c r="Q5" s="1382"/>
      <c r="R5" s="1382"/>
      <c r="S5" s="1383"/>
    </row>
    <row r="6" spans="1:20" x14ac:dyDescent="0.3">
      <c r="A6" s="473" t="s">
        <v>70</v>
      </c>
      <c r="B6" s="1381" t="s">
        <v>358</v>
      </c>
      <c r="C6" s="1382"/>
      <c r="D6" s="1382"/>
      <c r="E6" s="1382"/>
      <c r="F6" s="1382"/>
      <c r="G6" s="1382"/>
      <c r="H6" s="1382"/>
      <c r="I6" s="1382"/>
      <c r="J6" s="1382"/>
      <c r="K6" s="1382"/>
      <c r="L6" s="1382"/>
      <c r="M6" s="1382"/>
      <c r="N6" s="1382"/>
      <c r="O6" s="1382"/>
      <c r="P6" s="1382"/>
      <c r="Q6" s="1382"/>
      <c r="R6" s="1382"/>
      <c r="S6" s="1383"/>
    </row>
    <row r="7" spans="1:20" x14ac:dyDescent="0.3">
      <c r="A7" s="1109" t="s">
        <v>71</v>
      </c>
      <c r="B7" s="145">
        <v>1</v>
      </c>
      <c r="C7" s="1117" t="s">
        <v>360</v>
      </c>
      <c r="D7" s="1117"/>
      <c r="E7" s="1117"/>
      <c r="F7" s="1117"/>
      <c r="G7" s="1117"/>
      <c r="H7" s="1117"/>
      <c r="I7" s="1117"/>
      <c r="J7" s="1117"/>
      <c r="K7" s="1117"/>
      <c r="L7" s="1117"/>
      <c r="M7" s="1117"/>
      <c r="N7" s="1117"/>
      <c r="O7" s="1117"/>
      <c r="P7" s="1117"/>
      <c r="Q7" s="1117"/>
      <c r="R7" s="1117"/>
      <c r="S7" s="1189"/>
    </row>
    <row r="8" spans="1:20" x14ac:dyDescent="0.3">
      <c r="A8" s="1109"/>
      <c r="B8" s="145">
        <v>2</v>
      </c>
      <c r="C8" s="1117"/>
      <c r="D8" s="1117"/>
      <c r="E8" s="1117"/>
      <c r="F8" s="1117"/>
      <c r="G8" s="1117"/>
      <c r="H8" s="1117"/>
      <c r="I8" s="1117"/>
      <c r="J8" s="1117"/>
      <c r="K8" s="1117"/>
      <c r="L8" s="1117"/>
      <c r="M8" s="1117"/>
      <c r="N8" s="1117"/>
      <c r="O8" s="1117"/>
      <c r="P8" s="1117"/>
      <c r="Q8" s="1117"/>
      <c r="R8" s="1117"/>
      <c r="S8" s="1189"/>
    </row>
    <row r="9" spans="1:20" x14ac:dyDescent="0.3">
      <c r="A9" s="1384"/>
      <c r="B9" s="146">
        <v>3</v>
      </c>
      <c r="C9" s="1102"/>
      <c r="D9" s="1102"/>
      <c r="E9" s="1102"/>
      <c r="F9" s="1102"/>
      <c r="G9" s="1102"/>
      <c r="H9" s="1102"/>
      <c r="I9" s="1102"/>
      <c r="J9" s="1102"/>
      <c r="K9" s="1102"/>
      <c r="L9" s="1102"/>
      <c r="M9" s="1102"/>
      <c r="N9" s="1102"/>
      <c r="O9" s="1102"/>
      <c r="P9" s="1102"/>
      <c r="Q9" s="1102"/>
      <c r="R9" s="1102"/>
      <c r="S9" s="1385"/>
    </row>
    <row r="10" spans="1:20" ht="18" x14ac:dyDescent="0.35">
      <c r="A10" s="127" t="s">
        <v>72</v>
      </c>
      <c r="B10" s="75"/>
      <c r="C10" s="1373"/>
      <c r="D10" s="1373"/>
      <c r="E10" s="1373"/>
      <c r="F10" s="1373"/>
      <c r="G10" s="1373"/>
      <c r="H10" s="1373"/>
      <c r="I10" s="1373"/>
      <c r="J10" s="1373"/>
      <c r="K10" s="1373"/>
      <c r="L10" s="1373"/>
      <c r="M10" s="1373"/>
      <c r="N10" s="1373"/>
      <c r="O10" s="1373"/>
      <c r="P10" s="1373"/>
      <c r="Q10" s="1373"/>
      <c r="R10" s="1373"/>
      <c r="S10" s="1374"/>
    </row>
    <row r="11" spans="1:20" x14ac:dyDescent="0.3">
      <c r="A11" s="1375" t="s">
        <v>73</v>
      </c>
      <c r="B11" s="1376" t="s">
        <v>627</v>
      </c>
      <c r="C11" s="1377"/>
      <c r="D11" s="1377"/>
      <c r="E11" s="1377"/>
      <c r="F11" s="1377"/>
      <c r="G11" s="1377"/>
      <c r="H11" s="1377"/>
      <c r="I11" s="1377"/>
      <c r="J11" s="1377"/>
      <c r="K11" s="1377"/>
      <c r="L11" s="1377"/>
      <c r="M11" s="1377"/>
      <c r="N11" s="1377"/>
      <c r="O11" s="1377"/>
      <c r="P11" s="1377"/>
      <c r="Q11" s="1377"/>
      <c r="R11" s="1377"/>
      <c r="S11" s="1375"/>
      <c r="T11" s="74" t="s">
        <v>137</v>
      </c>
    </row>
    <row r="12" spans="1:20" x14ac:dyDescent="0.3">
      <c r="A12" s="1375"/>
      <c r="B12" s="1378"/>
      <c r="C12" s="1202"/>
      <c r="D12" s="1202"/>
      <c r="E12" s="1202"/>
      <c r="F12" s="1202"/>
      <c r="G12" s="1202"/>
      <c r="H12" s="1202"/>
      <c r="I12" s="1202"/>
      <c r="J12" s="1202"/>
      <c r="K12" s="1202"/>
      <c r="L12" s="1202"/>
      <c r="M12" s="1202"/>
      <c r="N12" s="1202"/>
      <c r="O12" s="1202"/>
      <c r="P12" s="1202"/>
      <c r="Q12" s="1202"/>
      <c r="R12" s="1202"/>
      <c r="S12" s="1196"/>
    </row>
    <row r="13" spans="1:20" x14ac:dyDescent="0.3">
      <c r="A13" s="1375" t="s">
        <v>74</v>
      </c>
      <c r="B13" s="155" t="s">
        <v>628</v>
      </c>
      <c r="C13" s="155"/>
      <c r="D13" s="155"/>
      <c r="E13" s="155"/>
      <c r="F13" s="155"/>
      <c r="G13" s="1129" t="s">
        <v>364</v>
      </c>
      <c r="H13" s="1129"/>
      <c r="I13" s="1129"/>
      <c r="J13" s="1377" t="s">
        <v>629</v>
      </c>
      <c r="K13" s="1377"/>
      <c r="L13" s="1377"/>
      <c r="M13" s="1377"/>
      <c r="N13" s="1377"/>
      <c r="O13" s="1377"/>
      <c r="P13" s="1377"/>
      <c r="Q13" s="1377"/>
      <c r="R13" s="1377"/>
      <c r="S13" s="1375"/>
    </row>
    <row r="14" spans="1:20" x14ac:dyDescent="0.3">
      <c r="A14" s="1375"/>
      <c r="B14" s="156"/>
      <c r="C14" s="156"/>
      <c r="D14" s="156"/>
      <c r="E14" s="156"/>
      <c r="F14" s="156"/>
      <c r="G14" s="1129"/>
      <c r="H14" s="1129"/>
      <c r="I14" s="1129"/>
      <c r="J14" s="1202"/>
      <c r="K14" s="1378"/>
      <c r="L14" s="1378"/>
      <c r="M14" s="1378"/>
      <c r="N14" s="1378"/>
      <c r="O14" s="1378"/>
      <c r="P14" s="1378"/>
      <c r="Q14" s="1378"/>
      <c r="R14" s="1378"/>
      <c r="S14" s="1380"/>
    </row>
    <row r="15" spans="1:20" x14ac:dyDescent="0.3">
      <c r="A15" s="1379"/>
      <c r="B15" s="157"/>
      <c r="C15" s="157"/>
      <c r="D15" s="157"/>
      <c r="E15" s="157"/>
      <c r="F15" s="157"/>
      <c r="G15" s="1129"/>
      <c r="H15" s="1129"/>
      <c r="I15" s="1129"/>
      <c r="J15" s="1203"/>
      <c r="K15" s="1203"/>
      <c r="L15" s="1203"/>
      <c r="M15" s="1203"/>
      <c r="N15" s="1203"/>
      <c r="O15" s="1203"/>
      <c r="P15" s="1203"/>
      <c r="Q15" s="1203"/>
      <c r="R15" s="1203"/>
      <c r="S15" s="1198"/>
    </row>
    <row r="16" spans="1:20" ht="18" x14ac:dyDescent="0.3">
      <c r="A16" s="137" t="s">
        <v>76</v>
      </c>
      <c r="B16" s="126"/>
      <c r="C16" s="126"/>
      <c r="G16" s="1358" t="s">
        <v>77</v>
      </c>
      <c r="H16" s="1358"/>
      <c r="I16" s="1358"/>
      <c r="J16" s="1358"/>
      <c r="K16" s="1358" t="s">
        <v>78</v>
      </c>
      <c r="L16" s="1358"/>
      <c r="M16" s="1358"/>
      <c r="N16" s="1358"/>
      <c r="O16" s="1358" t="s">
        <v>79</v>
      </c>
      <c r="P16" s="1358"/>
      <c r="Q16" s="1358"/>
      <c r="R16" s="1358"/>
      <c r="S16" s="1358"/>
    </row>
    <row r="17" spans="1:19" x14ac:dyDescent="0.3">
      <c r="A17" s="1371" t="s">
        <v>630</v>
      </c>
      <c r="B17" s="1371"/>
      <c r="C17" s="1371"/>
      <c r="D17" s="1371"/>
      <c r="E17" s="1371"/>
      <c r="F17" s="1371"/>
      <c r="G17" s="1372">
        <v>80000000</v>
      </c>
      <c r="H17" s="1372"/>
      <c r="I17" s="1372"/>
      <c r="J17" s="1372"/>
      <c r="K17" s="1372"/>
      <c r="L17" s="1372"/>
      <c r="M17" s="1372"/>
      <c r="N17" s="1372"/>
      <c r="O17" s="1372">
        <f>G17</f>
        <v>80000000</v>
      </c>
      <c r="P17" s="1372"/>
      <c r="Q17" s="1372"/>
      <c r="R17" s="1372"/>
      <c r="S17" s="1372"/>
    </row>
    <row r="18" spans="1:19" x14ac:dyDescent="0.3">
      <c r="J18" s="131"/>
      <c r="N18" s="131"/>
      <c r="S18" s="131"/>
    </row>
    <row r="19" spans="1:19" x14ac:dyDescent="0.3">
      <c r="A19" s="1366"/>
      <c r="B19" s="1366"/>
      <c r="C19" s="1366"/>
      <c r="D19" s="1366"/>
      <c r="E19" s="1366"/>
      <c r="F19" s="1366"/>
      <c r="G19" s="1367"/>
      <c r="H19" s="1367"/>
      <c r="I19" s="1367"/>
      <c r="J19" s="1367"/>
      <c r="K19" s="1367"/>
      <c r="L19" s="1367"/>
      <c r="M19" s="1367"/>
      <c r="N19" s="1367"/>
      <c r="O19" s="1367"/>
      <c r="P19" s="1367"/>
      <c r="Q19" s="1367"/>
      <c r="R19" s="1367"/>
      <c r="S19" s="1367"/>
    </row>
    <row r="20" spans="1:19" ht="16.2" thickBot="1" x14ac:dyDescent="0.35">
      <c r="A20" s="1230" t="s">
        <v>80</v>
      </c>
      <c r="B20" s="1230"/>
      <c r="C20" s="1230"/>
      <c r="D20" s="1230"/>
      <c r="E20" s="1230"/>
      <c r="F20" s="1230"/>
      <c r="G20" s="1368">
        <f>SUM(G17:J19)</f>
        <v>80000000</v>
      </c>
      <c r="H20" s="1369"/>
      <c r="I20" s="1369"/>
      <c r="J20" s="1369"/>
      <c r="K20" s="1369">
        <f>SUM(K17:N19)</f>
        <v>0</v>
      </c>
      <c r="L20" s="1369"/>
      <c r="M20" s="1369"/>
      <c r="N20" s="1369"/>
      <c r="O20" s="1370">
        <f>G20</f>
        <v>80000000</v>
      </c>
      <c r="P20" s="1370"/>
      <c r="Q20" s="1370"/>
      <c r="R20" s="1370"/>
      <c r="S20" s="1370"/>
    </row>
    <row r="21" spans="1:19" ht="16.2" thickTop="1" x14ac:dyDescent="0.3">
      <c r="A21" s="124"/>
      <c r="B21" s="135"/>
      <c r="C21" s="135"/>
      <c r="D21" s="135"/>
      <c r="E21" s="135"/>
      <c r="F21" s="135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25"/>
    </row>
    <row r="22" spans="1:19" x14ac:dyDescent="0.3">
      <c r="A22" s="1183" t="s">
        <v>81</v>
      </c>
      <c r="B22" s="1183"/>
      <c r="C22" s="1184" t="s">
        <v>82</v>
      </c>
      <c r="D22" s="1184"/>
      <c r="E22" s="1184" t="s">
        <v>83</v>
      </c>
      <c r="F22" s="1184"/>
      <c r="G22" s="1358" t="s">
        <v>81</v>
      </c>
      <c r="H22" s="1358"/>
      <c r="I22" s="1358"/>
      <c r="J22" s="1358"/>
      <c r="K22" s="1359" t="s">
        <v>82</v>
      </c>
      <c r="L22" s="1359"/>
      <c r="M22" s="1359"/>
      <c r="N22" s="1359"/>
      <c r="O22" s="1359" t="s">
        <v>83</v>
      </c>
      <c r="P22" s="1359"/>
      <c r="Q22" s="1359"/>
      <c r="R22" s="1359"/>
      <c r="S22" s="1359"/>
    </row>
    <row r="23" spans="1:19" x14ac:dyDescent="0.3">
      <c r="A23" s="1325" t="s">
        <v>84</v>
      </c>
      <c r="B23" s="1326"/>
      <c r="C23" s="1325" t="s">
        <v>631</v>
      </c>
      <c r="D23" s="1343"/>
      <c r="E23" s="1325" t="s">
        <v>632</v>
      </c>
      <c r="F23" s="1343"/>
      <c r="G23" s="1325" t="s">
        <v>85</v>
      </c>
      <c r="H23" s="1325"/>
      <c r="I23" s="1325"/>
      <c r="J23" s="1326"/>
      <c r="K23" s="1331" t="s">
        <v>633</v>
      </c>
      <c r="L23" s="1349"/>
      <c r="M23" s="1349"/>
      <c r="N23" s="1332"/>
      <c r="O23" s="1362"/>
      <c r="P23" s="1362"/>
      <c r="Q23" s="1362"/>
      <c r="R23" s="1362"/>
      <c r="S23" s="1363"/>
    </row>
    <row r="24" spans="1:19" x14ac:dyDescent="0.3">
      <c r="A24" s="1344"/>
      <c r="B24" s="1360"/>
      <c r="C24" s="1344"/>
      <c r="D24" s="1345"/>
      <c r="E24" s="1344"/>
      <c r="F24" s="1345"/>
      <c r="G24" s="1344"/>
      <c r="H24" s="1344"/>
      <c r="I24" s="1344"/>
      <c r="J24" s="1360"/>
      <c r="K24" s="1350"/>
      <c r="L24" s="1351"/>
      <c r="M24" s="1351"/>
      <c r="N24" s="1348"/>
      <c r="O24" s="1362">
        <v>4.5</v>
      </c>
      <c r="P24" s="1362"/>
      <c r="Q24" s="1362"/>
      <c r="R24" s="1362"/>
      <c r="S24" s="1363"/>
    </row>
    <row r="25" spans="1:19" x14ac:dyDescent="0.3">
      <c r="A25" s="1344"/>
      <c r="B25" s="1360"/>
      <c r="C25" s="1344"/>
      <c r="D25" s="1345"/>
      <c r="E25" s="1344"/>
      <c r="F25" s="1345"/>
      <c r="G25" s="1344"/>
      <c r="H25" s="1344"/>
      <c r="I25" s="1344"/>
      <c r="J25" s="1360"/>
      <c r="K25" s="1350"/>
      <c r="L25" s="1351"/>
      <c r="M25" s="1351"/>
      <c r="N25" s="1348"/>
      <c r="O25" s="1362"/>
      <c r="P25" s="1362"/>
      <c r="Q25" s="1362"/>
      <c r="R25" s="1362"/>
      <c r="S25" s="1363"/>
    </row>
    <row r="26" spans="1:19" x14ac:dyDescent="0.3">
      <c r="A26" s="1346"/>
      <c r="B26" s="1361"/>
      <c r="C26" s="1346"/>
      <c r="D26" s="1347"/>
      <c r="E26" s="1346"/>
      <c r="F26" s="1347"/>
      <c r="G26" s="1346"/>
      <c r="H26" s="1346"/>
      <c r="I26" s="1346"/>
      <c r="J26" s="1361"/>
      <c r="K26" s="1070"/>
      <c r="L26" s="1364"/>
      <c r="M26" s="1364"/>
      <c r="N26" s="1364"/>
      <c r="O26" s="1364"/>
      <c r="P26" s="1364"/>
      <c r="Q26" s="1364"/>
      <c r="R26" s="1364"/>
      <c r="S26" s="1365"/>
    </row>
    <row r="27" spans="1:19" ht="18" x14ac:dyDescent="0.3">
      <c r="A27" s="132" t="s">
        <v>86</v>
      </c>
      <c r="B27" s="128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131"/>
    </row>
    <row r="28" spans="1:19" x14ac:dyDescent="0.3">
      <c r="A28" s="1357" t="s">
        <v>81</v>
      </c>
      <c r="B28" s="1357"/>
      <c r="C28" s="1185" t="s">
        <v>82</v>
      </c>
      <c r="D28" s="1185"/>
      <c r="E28" s="1185" t="s">
        <v>83</v>
      </c>
      <c r="F28" s="1185"/>
      <c r="G28" s="1358" t="s">
        <v>81</v>
      </c>
      <c r="H28" s="1358"/>
      <c r="I28" s="1358"/>
      <c r="J28" s="1358"/>
      <c r="K28" s="1359" t="s">
        <v>82</v>
      </c>
      <c r="L28" s="1359"/>
      <c r="M28" s="1359"/>
      <c r="N28" s="1359"/>
      <c r="O28" s="1359" t="s">
        <v>83</v>
      </c>
      <c r="P28" s="1359"/>
      <c r="Q28" s="1359"/>
      <c r="R28" s="1359"/>
      <c r="S28" s="1359"/>
    </row>
    <row r="29" spans="1:19" x14ac:dyDescent="0.3">
      <c r="A29" s="1340" t="s">
        <v>409</v>
      </c>
      <c r="B29" s="1340"/>
      <c r="C29" s="1325" t="s">
        <v>634</v>
      </c>
      <c r="D29" s="1343"/>
      <c r="E29" s="1325" t="s">
        <v>635</v>
      </c>
      <c r="F29" s="1343"/>
      <c r="G29" s="1340" t="s">
        <v>410</v>
      </c>
      <c r="H29" s="1332"/>
      <c r="I29" s="1332"/>
      <c r="J29" s="1332"/>
      <c r="K29" s="1331" t="s">
        <v>636</v>
      </c>
      <c r="L29" s="1349"/>
      <c r="M29" s="1349"/>
      <c r="N29" s="1332"/>
      <c r="O29" s="1303"/>
      <c r="P29" s="1303"/>
      <c r="Q29" s="1303"/>
      <c r="R29" s="1303"/>
      <c r="S29" s="1353"/>
    </row>
    <row r="30" spans="1:19" x14ac:dyDescent="0.3">
      <c r="A30" s="1341"/>
      <c r="B30" s="1341"/>
      <c r="C30" s="1344"/>
      <c r="D30" s="1345"/>
      <c r="E30" s="1344"/>
      <c r="F30" s="1345"/>
      <c r="G30" s="1341"/>
      <c r="H30" s="1348"/>
      <c r="I30" s="1348"/>
      <c r="J30" s="1348"/>
      <c r="K30" s="1350"/>
      <c r="L30" s="1351"/>
      <c r="M30" s="1351"/>
      <c r="N30" s="1348"/>
      <c r="O30" s="1354" t="s">
        <v>637</v>
      </c>
      <c r="P30" s="1355"/>
      <c r="Q30" s="1355"/>
      <c r="R30" s="1355"/>
      <c r="S30" s="1356"/>
    </row>
    <row r="31" spans="1:19" x14ac:dyDescent="0.3">
      <c r="A31" s="1342"/>
      <c r="B31" s="1342"/>
      <c r="C31" s="1346"/>
      <c r="D31" s="1347"/>
      <c r="E31" s="1346"/>
      <c r="F31" s="1347"/>
      <c r="G31" s="1342"/>
      <c r="H31" s="1334"/>
      <c r="I31" s="1334"/>
      <c r="J31" s="1334"/>
      <c r="K31" s="1333"/>
      <c r="L31" s="1352"/>
      <c r="M31" s="1352"/>
      <c r="N31" s="1334"/>
      <c r="O31" s="1338"/>
      <c r="P31" s="1338"/>
      <c r="Q31" s="1338"/>
      <c r="R31" s="1338"/>
      <c r="S31" s="1339"/>
    </row>
    <row r="32" spans="1:19" ht="18" x14ac:dyDescent="0.3">
      <c r="A32" s="1324" t="s">
        <v>90</v>
      </c>
      <c r="B32" s="1324"/>
      <c r="C32" s="13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31"/>
    </row>
    <row r="33" spans="1:21" ht="15.6" customHeight="1" x14ac:dyDescent="0.3">
      <c r="A33" s="1325" t="s">
        <v>411</v>
      </c>
      <c r="B33" s="1326"/>
      <c r="C33" s="1329" t="s">
        <v>638</v>
      </c>
      <c r="D33" s="1330"/>
      <c r="E33" s="1330"/>
      <c r="F33" s="1331" t="s">
        <v>92</v>
      </c>
      <c r="G33" s="1332"/>
      <c r="H33" s="1335" t="s">
        <v>639</v>
      </c>
      <c r="I33" s="1336"/>
      <c r="J33" s="1336"/>
      <c r="K33" s="1336"/>
      <c r="L33" s="1336"/>
      <c r="M33" s="1336"/>
      <c r="N33" s="1336"/>
      <c r="O33" s="1336"/>
      <c r="P33" s="1336"/>
      <c r="Q33" s="1336"/>
      <c r="R33" s="1336"/>
      <c r="S33" s="1337"/>
    </row>
    <row r="34" spans="1:21" x14ac:dyDescent="0.3">
      <c r="A34" s="1327"/>
      <c r="B34" s="1328"/>
      <c r="C34" s="1071"/>
      <c r="D34" s="1338"/>
      <c r="E34" s="1338"/>
      <c r="F34" s="1333"/>
      <c r="G34" s="1334"/>
      <c r="H34" s="1071"/>
      <c r="I34" s="1338"/>
      <c r="J34" s="1338"/>
      <c r="K34" s="1338"/>
      <c r="L34" s="1338"/>
      <c r="M34" s="1338"/>
      <c r="N34" s="1338"/>
      <c r="O34" s="1338"/>
      <c r="P34" s="1338"/>
      <c r="Q34" s="1338"/>
      <c r="R34" s="1338"/>
      <c r="S34" s="1339"/>
    </row>
    <row r="35" spans="1:21" x14ac:dyDescent="0.3">
      <c r="A35" s="134"/>
      <c r="S35" s="131"/>
    </row>
    <row r="36" spans="1:21" ht="18" x14ac:dyDescent="0.3">
      <c r="A36" s="1320" t="s">
        <v>93</v>
      </c>
      <c r="B36" s="1320"/>
      <c r="C36" s="75"/>
      <c r="S36" s="131"/>
    </row>
    <row r="37" spans="1:21" x14ac:dyDescent="0.3">
      <c r="A37" s="1321" t="s">
        <v>640</v>
      </c>
      <c r="B37" s="1321"/>
      <c r="C37" s="1321"/>
      <c r="D37" s="1322" t="s">
        <v>95</v>
      </c>
      <c r="E37" s="1322" t="s">
        <v>96</v>
      </c>
      <c r="F37" s="1321" t="s">
        <v>97</v>
      </c>
      <c r="G37" s="1323" t="s">
        <v>98</v>
      </c>
      <c r="H37" s="1323"/>
      <c r="I37" s="1323"/>
      <c r="J37" s="1323"/>
      <c r="K37" s="1323"/>
      <c r="L37" s="1323"/>
      <c r="M37" s="1323"/>
      <c r="N37" s="1323"/>
      <c r="O37" s="1323"/>
      <c r="P37" s="1323"/>
      <c r="Q37" s="1323"/>
      <c r="R37" s="1323"/>
      <c r="S37" s="1321"/>
    </row>
    <row r="38" spans="1:21" x14ac:dyDescent="0.3">
      <c r="A38" s="1321"/>
      <c r="B38" s="1321"/>
      <c r="C38" s="1321"/>
      <c r="D38" s="1322"/>
      <c r="E38" s="1322"/>
      <c r="F38" s="1321"/>
      <c r="G38" s="242" t="s">
        <v>99</v>
      </c>
      <c r="H38" s="242" t="s">
        <v>100</v>
      </c>
      <c r="I38" s="242" t="s">
        <v>101</v>
      </c>
      <c r="J38" s="242" t="s">
        <v>102</v>
      </c>
      <c r="K38" s="242" t="s">
        <v>103</v>
      </c>
      <c r="L38" s="242" t="s">
        <v>104</v>
      </c>
      <c r="M38" s="242" t="s">
        <v>105</v>
      </c>
      <c r="N38" s="242" t="s">
        <v>106</v>
      </c>
      <c r="O38" s="242" t="s">
        <v>107</v>
      </c>
      <c r="P38" s="242" t="s">
        <v>108</v>
      </c>
      <c r="Q38" s="242" t="s">
        <v>109</v>
      </c>
      <c r="R38" s="242" t="s">
        <v>110</v>
      </c>
      <c r="S38" s="242" t="s">
        <v>111</v>
      </c>
    </row>
    <row r="39" spans="1:21" ht="35.700000000000003" customHeight="1" x14ac:dyDescent="0.3">
      <c r="A39" s="1308" t="s">
        <v>641</v>
      </c>
      <c r="B39" s="1308"/>
      <c r="C39" s="1308"/>
      <c r="D39" s="171"/>
      <c r="E39" s="1309" t="s">
        <v>642</v>
      </c>
      <c r="F39" s="476"/>
      <c r="G39" s="476"/>
      <c r="H39" s="476"/>
      <c r="I39" s="476"/>
      <c r="J39" s="476"/>
      <c r="K39" s="476"/>
      <c r="L39" s="476"/>
      <c r="M39" s="476"/>
      <c r="N39" s="476"/>
      <c r="O39" s="476"/>
      <c r="P39" s="476"/>
      <c r="Q39" s="476"/>
      <c r="R39" s="476"/>
      <c r="S39" s="477"/>
    </row>
    <row r="40" spans="1:21" ht="31.35" customHeight="1" x14ac:dyDescent="0.3">
      <c r="A40" s="1312" t="s">
        <v>643</v>
      </c>
      <c r="B40" s="1312"/>
      <c r="C40" s="1312"/>
      <c r="D40" s="191" t="s">
        <v>644</v>
      </c>
      <c r="E40" s="1310"/>
      <c r="F40" s="159">
        <v>0.1</v>
      </c>
      <c r="G40" s="159">
        <v>0.5</v>
      </c>
      <c r="H40" s="159">
        <v>0.5</v>
      </c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477">
        <f t="shared" ref="S40:S47" si="0">SUM(G40:R40)</f>
        <v>1</v>
      </c>
      <c r="U40" s="143"/>
    </row>
    <row r="41" spans="1:21" ht="34.950000000000003" customHeight="1" x14ac:dyDescent="0.3">
      <c r="A41" s="1313" t="s">
        <v>645</v>
      </c>
      <c r="B41" s="1313"/>
      <c r="C41" s="1313"/>
      <c r="D41" s="191" t="s">
        <v>646</v>
      </c>
      <c r="E41" s="1310"/>
      <c r="F41" s="159">
        <v>0.2</v>
      </c>
      <c r="G41" s="159">
        <v>0.5</v>
      </c>
      <c r="H41" s="159">
        <v>0.25</v>
      </c>
      <c r="I41" s="159">
        <v>0.25</v>
      </c>
      <c r="J41" s="159"/>
      <c r="K41" s="159"/>
      <c r="L41" s="159"/>
      <c r="M41" s="159"/>
      <c r="N41" s="159"/>
      <c r="O41" s="159"/>
      <c r="P41" s="159"/>
      <c r="Q41" s="159"/>
      <c r="R41" s="159"/>
      <c r="S41" s="477">
        <f t="shared" si="0"/>
        <v>1</v>
      </c>
      <c r="U41" s="152"/>
    </row>
    <row r="42" spans="1:21" x14ac:dyDescent="0.3">
      <c r="A42" s="1314" t="s">
        <v>647</v>
      </c>
      <c r="B42" s="1314"/>
      <c r="C42" s="1314"/>
      <c r="D42" s="191" t="s">
        <v>648</v>
      </c>
      <c r="E42" s="1310"/>
      <c r="F42" s="159">
        <v>0.2</v>
      </c>
      <c r="G42" s="159"/>
      <c r="H42" s="159"/>
      <c r="I42" s="159">
        <v>0.5</v>
      </c>
      <c r="J42" s="159">
        <v>0.5</v>
      </c>
      <c r="K42" s="159"/>
      <c r="L42" s="159"/>
      <c r="M42" s="159"/>
      <c r="N42" s="159"/>
      <c r="O42" s="159"/>
      <c r="P42" s="159"/>
      <c r="Q42" s="159"/>
      <c r="R42" s="159"/>
      <c r="S42" s="477">
        <f t="shared" si="0"/>
        <v>1</v>
      </c>
    </row>
    <row r="43" spans="1:21" x14ac:dyDescent="0.3">
      <c r="A43" s="1314" t="s">
        <v>649</v>
      </c>
      <c r="B43" s="1314"/>
      <c r="C43" s="1314"/>
      <c r="D43" s="191" t="s">
        <v>650</v>
      </c>
      <c r="E43" s="1310"/>
      <c r="F43" s="159">
        <v>0.3</v>
      </c>
      <c r="G43" s="159"/>
      <c r="H43" s="159"/>
      <c r="I43" s="159"/>
      <c r="J43" s="159">
        <v>0.1</v>
      </c>
      <c r="K43" s="159">
        <v>0.1</v>
      </c>
      <c r="L43" s="159">
        <v>0.1</v>
      </c>
      <c r="M43" s="159">
        <v>0.1</v>
      </c>
      <c r="N43" s="159">
        <v>0.15</v>
      </c>
      <c r="O43" s="159">
        <v>0.15</v>
      </c>
      <c r="P43" s="159">
        <v>0.15</v>
      </c>
      <c r="Q43" s="159">
        <v>0.15</v>
      </c>
      <c r="R43" s="159"/>
      <c r="S43" s="477">
        <f t="shared" si="0"/>
        <v>1</v>
      </c>
    </row>
    <row r="44" spans="1:21" x14ac:dyDescent="0.3">
      <c r="A44" s="1314" t="s">
        <v>651</v>
      </c>
      <c r="B44" s="1314"/>
      <c r="C44" s="1314"/>
      <c r="D44" s="191" t="s">
        <v>226</v>
      </c>
      <c r="E44" s="1310"/>
      <c r="F44" s="159">
        <v>0.1</v>
      </c>
      <c r="G44" s="159"/>
      <c r="H44" s="159"/>
      <c r="I44" s="159"/>
      <c r="J44" s="159"/>
      <c r="K44" s="159"/>
      <c r="L44" s="159">
        <v>0.3</v>
      </c>
      <c r="M44" s="159"/>
      <c r="N44" s="159"/>
      <c r="O44" s="159">
        <v>0.3</v>
      </c>
      <c r="P44" s="159"/>
      <c r="Q44" s="159"/>
      <c r="R44" s="159">
        <v>0.4</v>
      </c>
      <c r="S44" s="477">
        <f t="shared" si="0"/>
        <v>1</v>
      </c>
    </row>
    <row r="45" spans="1:21" x14ac:dyDescent="0.3">
      <c r="A45" s="1314" t="s">
        <v>652</v>
      </c>
      <c r="B45" s="1314"/>
      <c r="C45" s="1314"/>
      <c r="D45" s="191" t="s">
        <v>510</v>
      </c>
      <c r="E45" s="1310"/>
      <c r="F45" s="159">
        <v>0.1</v>
      </c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>
        <v>1</v>
      </c>
      <c r="S45" s="477">
        <f t="shared" si="0"/>
        <v>1</v>
      </c>
    </row>
    <row r="46" spans="1:21" x14ac:dyDescent="0.3">
      <c r="A46" s="1314"/>
      <c r="B46" s="1315"/>
      <c r="C46" s="1316"/>
      <c r="D46" s="479"/>
      <c r="E46" s="1310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477">
        <f t="shared" si="0"/>
        <v>0</v>
      </c>
    </row>
    <row r="47" spans="1:21" x14ac:dyDescent="0.3">
      <c r="A47" s="1317"/>
      <c r="B47" s="1318"/>
      <c r="C47" s="1319"/>
      <c r="D47" s="479"/>
      <c r="E47" s="1311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477">
        <f t="shared" si="0"/>
        <v>0</v>
      </c>
    </row>
    <row r="48" spans="1:21" x14ac:dyDescent="0.3">
      <c r="A48" s="1302" t="s">
        <v>111</v>
      </c>
      <c r="B48" s="1302"/>
      <c r="C48" s="1302"/>
      <c r="D48" s="247"/>
      <c r="E48" s="247"/>
      <c r="F48" s="248">
        <f>SUM(F39:F47)</f>
        <v>1</v>
      </c>
      <c r="G48" s="248">
        <f t="shared" ref="G48:R48" si="1">(G40*$F$40)+(G41*$F$41)+(G42*$F$42)+(G43*$F$43)+(G44*$F$44)+(G45*$F$45)+(G46*$F$46)+(G47*$F$47)</f>
        <v>0.15000000000000002</v>
      </c>
      <c r="H48" s="248">
        <f t="shared" si="1"/>
        <v>0.1</v>
      </c>
      <c r="I48" s="248">
        <f t="shared" si="1"/>
        <v>0.15000000000000002</v>
      </c>
      <c r="J48" s="248">
        <f t="shared" si="1"/>
        <v>0.13</v>
      </c>
      <c r="K48" s="248">
        <f t="shared" si="1"/>
        <v>0.03</v>
      </c>
      <c r="L48" s="248">
        <f t="shared" si="1"/>
        <v>0.06</v>
      </c>
      <c r="M48" s="248">
        <f t="shared" si="1"/>
        <v>0.03</v>
      </c>
      <c r="N48" s="248">
        <f t="shared" si="1"/>
        <v>4.4999999999999998E-2</v>
      </c>
      <c r="O48" s="248">
        <f t="shared" si="1"/>
        <v>7.4999999999999997E-2</v>
      </c>
      <c r="P48" s="248">
        <f t="shared" si="1"/>
        <v>4.4999999999999998E-2</v>
      </c>
      <c r="Q48" s="248">
        <f t="shared" si="1"/>
        <v>4.4999999999999998E-2</v>
      </c>
      <c r="R48" s="248">
        <f t="shared" si="1"/>
        <v>0.14000000000000001</v>
      </c>
      <c r="S48" s="248">
        <f>SUM(G48:R48)</f>
        <v>1.0000000000000002</v>
      </c>
    </row>
    <row r="49" spans="1:19" x14ac:dyDescent="0.3">
      <c r="A49" s="1302" t="s">
        <v>118</v>
      </c>
      <c r="B49" s="1302"/>
      <c r="C49" s="1302"/>
      <c r="D49" s="247"/>
      <c r="E49" s="247"/>
      <c r="F49" s="248">
        <f>SUM(F39:F47)</f>
        <v>1</v>
      </c>
      <c r="G49" s="248">
        <f>G48</f>
        <v>0.15000000000000002</v>
      </c>
      <c r="H49" s="248">
        <f>G49+H48</f>
        <v>0.25</v>
      </c>
      <c r="I49" s="248">
        <f>H49+I48</f>
        <v>0.4</v>
      </c>
      <c r="J49" s="248">
        <f>I49+J48</f>
        <v>0.53</v>
      </c>
      <c r="K49" s="248">
        <f>J49+K48</f>
        <v>0.56000000000000005</v>
      </c>
      <c r="L49" s="248">
        <f t="shared" ref="L49:Q49" si="2">K49+L48</f>
        <v>0.62000000000000011</v>
      </c>
      <c r="M49" s="248">
        <f t="shared" si="2"/>
        <v>0.65000000000000013</v>
      </c>
      <c r="N49" s="248">
        <f t="shared" si="2"/>
        <v>0.69500000000000017</v>
      </c>
      <c r="O49" s="248">
        <f t="shared" si="2"/>
        <v>0.77000000000000013</v>
      </c>
      <c r="P49" s="248">
        <f t="shared" si="2"/>
        <v>0.81500000000000017</v>
      </c>
      <c r="Q49" s="248">
        <f t="shared" si="2"/>
        <v>0.86000000000000021</v>
      </c>
      <c r="R49" s="248">
        <f>Q49+R48</f>
        <v>1.0000000000000002</v>
      </c>
      <c r="S49" s="248"/>
    </row>
    <row r="50" spans="1:19" x14ac:dyDescent="0.3">
      <c r="A50" s="1303"/>
      <c r="B50" s="1278"/>
      <c r="C50" s="1278"/>
      <c r="S50" s="131"/>
    </row>
    <row r="51" spans="1:19" ht="18" x14ac:dyDescent="0.35">
      <c r="A51" s="1304" t="s">
        <v>120</v>
      </c>
      <c r="B51" s="1305"/>
      <c r="S51" s="131"/>
    </row>
    <row r="52" spans="1:19" ht="31.2" x14ac:dyDescent="0.3">
      <c r="A52" s="1306" t="s">
        <v>121</v>
      </c>
      <c r="B52" s="1307"/>
      <c r="C52" s="120" t="s">
        <v>122</v>
      </c>
      <c r="D52" s="1279" t="s">
        <v>123</v>
      </c>
      <c r="E52" s="1280"/>
      <c r="F52" s="1279" t="s">
        <v>124</v>
      </c>
      <c r="G52" s="1280"/>
      <c r="H52" s="1281" t="s">
        <v>125</v>
      </c>
      <c r="I52" s="1282"/>
      <c r="J52" s="1282"/>
      <c r="K52" s="1282"/>
      <c r="L52" s="1282"/>
      <c r="M52" s="1282"/>
      <c r="N52" s="1282"/>
      <c r="O52" s="1282"/>
      <c r="P52" s="1282"/>
      <c r="Q52" s="1282"/>
      <c r="R52" s="1282"/>
      <c r="S52" s="1283"/>
    </row>
    <row r="53" spans="1:19" x14ac:dyDescent="0.3">
      <c r="A53" s="1284" t="s">
        <v>653</v>
      </c>
      <c r="B53" s="1285"/>
      <c r="C53" s="1290" t="s">
        <v>654</v>
      </c>
      <c r="D53" s="1293"/>
      <c r="E53" s="1294"/>
      <c r="F53" s="1293"/>
      <c r="G53" s="1294"/>
      <c r="H53" s="1295"/>
      <c r="I53" s="1296"/>
      <c r="J53" s="1296"/>
      <c r="K53" s="1296"/>
      <c r="L53" s="1296"/>
      <c r="M53" s="1296"/>
      <c r="N53" s="1296"/>
      <c r="O53" s="1296"/>
      <c r="P53" s="1296"/>
      <c r="Q53" s="1296"/>
      <c r="R53" s="1296"/>
      <c r="S53" s="1297"/>
    </row>
    <row r="54" spans="1:19" x14ac:dyDescent="0.3">
      <c r="A54" s="1286"/>
      <c r="B54" s="1287"/>
      <c r="C54" s="1291"/>
      <c r="D54" s="1293" t="s">
        <v>623</v>
      </c>
      <c r="E54" s="1294"/>
      <c r="F54" s="1293" t="s">
        <v>623</v>
      </c>
      <c r="G54" s="1294"/>
      <c r="H54" s="1293" t="s">
        <v>623</v>
      </c>
      <c r="I54" s="1298"/>
      <c r="J54" s="1298"/>
      <c r="K54" s="1298"/>
      <c r="L54" s="1298"/>
      <c r="M54" s="1298"/>
      <c r="N54" s="1298"/>
      <c r="O54" s="1298"/>
      <c r="P54" s="1298"/>
      <c r="Q54" s="1298"/>
      <c r="R54" s="1298"/>
      <c r="S54" s="1294"/>
    </row>
    <row r="55" spans="1:19" x14ac:dyDescent="0.3">
      <c r="A55" s="1286"/>
      <c r="B55" s="1287"/>
      <c r="C55" s="1291"/>
      <c r="D55" s="1293"/>
      <c r="E55" s="1294"/>
      <c r="F55" s="1293"/>
      <c r="G55" s="1294"/>
      <c r="H55" s="1293"/>
      <c r="I55" s="1298"/>
      <c r="J55" s="1298"/>
      <c r="K55" s="1298"/>
      <c r="L55" s="1298"/>
      <c r="M55" s="1298"/>
      <c r="N55" s="1298"/>
      <c r="O55" s="1298"/>
      <c r="P55" s="1298"/>
      <c r="Q55" s="1298"/>
      <c r="R55" s="1298"/>
      <c r="S55" s="1294"/>
    </row>
    <row r="56" spans="1:19" x14ac:dyDescent="0.3">
      <c r="A56" s="1286"/>
      <c r="B56" s="1287"/>
      <c r="C56" s="1291"/>
      <c r="D56" s="1293"/>
      <c r="E56" s="1294"/>
      <c r="F56" s="1293"/>
      <c r="G56" s="1294"/>
      <c r="H56" s="1293"/>
      <c r="I56" s="1298"/>
      <c r="J56" s="1298"/>
      <c r="K56" s="1298"/>
      <c r="L56" s="1298"/>
      <c r="M56" s="1298"/>
      <c r="N56" s="1298"/>
      <c r="O56" s="1298"/>
      <c r="P56" s="1298"/>
      <c r="Q56" s="1298"/>
      <c r="R56" s="1298"/>
      <c r="S56" s="1294"/>
    </row>
    <row r="57" spans="1:19" x14ac:dyDescent="0.3">
      <c r="A57" s="1286"/>
      <c r="B57" s="1287"/>
      <c r="C57" s="1291"/>
      <c r="D57" s="1293"/>
      <c r="E57" s="1294"/>
      <c r="F57" s="1293"/>
      <c r="G57" s="1294"/>
      <c r="H57" s="1293"/>
      <c r="I57" s="1298"/>
      <c r="J57" s="1298"/>
      <c r="K57" s="1298"/>
      <c r="L57" s="1298"/>
      <c r="M57" s="1298"/>
      <c r="N57" s="1298"/>
      <c r="O57" s="1298"/>
      <c r="P57" s="1298"/>
      <c r="Q57" s="1298"/>
      <c r="R57" s="1298"/>
      <c r="S57" s="1294"/>
    </row>
    <row r="58" spans="1:19" x14ac:dyDescent="0.3">
      <c r="A58" s="1288"/>
      <c r="B58" s="1289"/>
      <c r="C58" s="1292"/>
      <c r="D58" s="1299"/>
      <c r="E58" s="1300"/>
      <c r="F58" s="1299"/>
      <c r="G58" s="1300"/>
      <c r="H58" s="1299"/>
      <c r="I58" s="1301"/>
      <c r="J58" s="1301"/>
      <c r="K58" s="1301"/>
      <c r="L58" s="1301"/>
      <c r="M58" s="1301"/>
      <c r="N58" s="1301"/>
      <c r="O58" s="1301"/>
      <c r="P58" s="1301"/>
      <c r="Q58" s="1301"/>
      <c r="R58" s="1301"/>
      <c r="S58" s="1300"/>
    </row>
    <row r="59" spans="1:19" x14ac:dyDescent="0.3">
      <c r="A59" s="1278"/>
      <c r="B59" s="1278"/>
      <c r="C59" s="1278"/>
    </row>
    <row r="60" spans="1:19" x14ac:dyDescent="0.3">
      <c r="A60" s="1278"/>
      <c r="B60" s="1278"/>
      <c r="C60" s="1278"/>
    </row>
    <row r="61" spans="1:19" x14ac:dyDescent="0.3">
      <c r="A61" s="1278"/>
      <c r="B61" s="1278"/>
      <c r="C61" s="1278"/>
    </row>
    <row r="62" spans="1:19" x14ac:dyDescent="0.3">
      <c r="A62" s="1278"/>
      <c r="B62" s="1278"/>
      <c r="C62" s="1278"/>
    </row>
    <row r="63" spans="1:19" x14ac:dyDescent="0.3">
      <c r="A63" s="1278"/>
      <c r="B63" s="1278"/>
      <c r="C63" s="1278"/>
    </row>
    <row r="64" spans="1:19" x14ac:dyDescent="0.3">
      <c r="A64" s="1278"/>
      <c r="B64" s="1278"/>
      <c r="C64" s="1278"/>
    </row>
    <row r="65" spans="1:3" x14ac:dyDescent="0.3">
      <c r="A65" s="1278"/>
      <c r="B65" s="1278"/>
      <c r="C65" s="1278"/>
    </row>
    <row r="66" spans="1:3" x14ac:dyDescent="0.3">
      <c r="A66" s="1278"/>
      <c r="B66" s="1278"/>
      <c r="C66" s="1278"/>
    </row>
    <row r="67" spans="1:3" x14ac:dyDescent="0.3">
      <c r="A67" s="1278"/>
      <c r="B67" s="1278"/>
      <c r="C67" s="1278"/>
    </row>
    <row r="68" spans="1:3" x14ac:dyDescent="0.3">
      <c r="A68" s="1278"/>
      <c r="B68" s="1278"/>
      <c r="C68" s="1278"/>
    </row>
  </sheetData>
  <mergeCells count="129">
    <mergeCell ref="B5:S5"/>
    <mergeCell ref="B6:S6"/>
    <mergeCell ref="A7:A9"/>
    <mergeCell ref="C7:S7"/>
    <mergeCell ref="C8:S8"/>
    <mergeCell ref="C9:S9"/>
    <mergeCell ref="B1:S1"/>
    <mergeCell ref="B2:S2"/>
    <mergeCell ref="B3:E3"/>
    <mergeCell ref="F3:G3"/>
    <mergeCell ref="H3:S3"/>
    <mergeCell ref="B4:E4"/>
    <mergeCell ref="F4:G4"/>
    <mergeCell ref="H4:S4"/>
    <mergeCell ref="G16:J16"/>
    <mergeCell ref="K16:N16"/>
    <mergeCell ref="O16:S16"/>
    <mergeCell ref="A17:F17"/>
    <mergeCell ref="G17:J17"/>
    <mergeCell ref="K17:N17"/>
    <mergeCell ref="O17:S17"/>
    <mergeCell ref="C10:S10"/>
    <mergeCell ref="A11:A12"/>
    <mergeCell ref="B11:S11"/>
    <mergeCell ref="B12:S12"/>
    <mergeCell ref="A13:A15"/>
    <mergeCell ref="G13:I15"/>
    <mergeCell ref="J13:S13"/>
    <mergeCell ref="J14:S14"/>
    <mergeCell ref="J15:S15"/>
    <mergeCell ref="A22:B22"/>
    <mergeCell ref="C22:D22"/>
    <mergeCell ref="E22:F22"/>
    <mergeCell ref="G22:J22"/>
    <mergeCell ref="K22:N22"/>
    <mergeCell ref="O22:S22"/>
    <mergeCell ref="A19:F19"/>
    <mergeCell ref="G19:J19"/>
    <mergeCell ref="K19:N19"/>
    <mergeCell ref="O19:S19"/>
    <mergeCell ref="A20:F20"/>
    <mergeCell ref="G20:J20"/>
    <mergeCell ref="K20:N20"/>
    <mergeCell ref="O20:S20"/>
    <mergeCell ref="A23:B26"/>
    <mergeCell ref="C23:D26"/>
    <mergeCell ref="E23:F26"/>
    <mergeCell ref="G23:J26"/>
    <mergeCell ref="K23:N25"/>
    <mergeCell ref="O23:S23"/>
    <mergeCell ref="O24:S24"/>
    <mergeCell ref="O25:S25"/>
    <mergeCell ref="K26:N26"/>
    <mergeCell ref="O26:S26"/>
    <mergeCell ref="A29:B31"/>
    <mergeCell ref="C29:D31"/>
    <mergeCell ref="E29:F31"/>
    <mergeCell ref="G29:J31"/>
    <mergeCell ref="K29:N31"/>
    <mergeCell ref="O29:S29"/>
    <mergeCell ref="O30:S30"/>
    <mergeCell ref="O31:S31"/>
    <mergeCell ref="A28:B28"/>
    <mergeCell ref="C28:D28"/>
    <mergeCell ref="E28:F28"/>
    <mergeCell ref="G28:J28"/>
    <mergeCell ref="K28:N28"/>
    <mergeCell ref="O28:S28"/>
    <mergeCell ref="A36:B36"/>
    <mergeCell ref="A37:C38"/>
    <mergeCell ref="D37:D38"/>
    <mergeCell ref="E37:E38"/>
    <mergeCell ref="F37:F38"/>
    <mergeCell ref="G37:S37"/>
    <mergeCell ref="A32:B32"/>
    <mergeCell ref="A33:B34"/>
    <mergeCell ref="C33:E33"/>
    <mergeCell ref="F33:G34"/>
    <mergeCell ref="H33:S33"/>
    <mergeCell ref="C34:E34"/>
    <mergeCell ref="H34:S34"/>
    <mergeCell ref="A48:C48"/>
    <mergeCell ref="A49:C49"/>
    <mergeCell ref="A50:C50"/>
    <mergeCell ref="A51:B51"/>
    <mergeCell ref="A52:B52"/>
    <mergeCell ref="D52:E52"/>
    <mergeCell ref="A39:C39"/>
    <mergeCell ref="E39:E47"/>
    <mergeCell ref="A40:C40"/>
    <mergeCell ref="A41:C41"/>
    <mergeCell ref="A42:C42"/>
    <mergeCell ref="A43:C43"/>
    <mergeCell ref="A44:C44"/>
    <mergeCell ref="A45:C45"/>
    <mergeCell ref="A46:C46"/>
    <mergeCell ref="A47:C47"/>
    <mergeCell ref="F52:G52"/>
    <mergeCell ref="H52:S52"/>
    <mergeCell ref="A53:B58"/>
    <mergeCell ref="C53:C58"/>
    <mergeCell ref="D53:E53"/>
    <mergeCell ref="F53:G53"/>
    <mergeCell ref="H53:S53"/>
    <mergeCell ref="D54:E54"/>
    <mergeCell ref="F54:G54"/>
    <mergeCell ref="H54:S54"/>
    <mergeCell ref="D57:E57"/>
    <mergeCell ref="F57:G57"/>
    <mergeCell ref="H57:S57"/>
    <mergeCell ref="D58:E58"/>
    <mergeCell ref="F58:G58"/>
    <mergeCell ref="H58:S58"/>
    <mergeCell ref="D55:E55"/>
    <mergeCell ref="F55:G55"/>
    <mergeCell ref="H55:S55"/>
    <mergeCell ref="D56:E56"/>
    <mergeCell ref="F56:G56"/>
    <mergeCell ref="H56:S56"/>
    <mergeCell ref="A65:C65"/>
    <mergeCell ref="A66:C66"/>
    <mergeCell ref="A67:C67"/>
    <mergeCell ref="A68:C68"/>
    <mergeCell ref="A59:C59"/>
    <mergeCell ref="A60:C60"/>
    <mergeCell ref="A61:C61"/>
    <mergeCell ref="A62:C62"/>
    <mergeCell ref="A63:C63"/>
    <mergeCell ref="A64:C64"/>
  </mergeCells>
  <dataValidations count="2">
    <dataValidation type="list" allowBlank="1" showInputMessage="1" showErrorMessage="1" sqref="H4">
      <formula1>INDIRECT($B$4)</formula1>
    </dataValidation>
    <dataValidation type="list" allowBlank="1" showInputMessage="1" showErrorMessage="1" sqref="C7:C9">
      <formula1>INDIRECT($B$6)</formula1>
    </dataValidation>
  </dataValidations>
  <printOptions horizontalCentered="1"/>
  <pageMargins left="0" right="0" top="0.74803149606299213" bottom="0.74803149606299213" header="0.31496062992125984" footer="0.31496062992125984"/>
  <pageSetup paperSize="9" scale="40" fitToHeight="0" orientation="portrait" horizontalDpi="1200" verticalDpi="1200" r:id="rId1"/>
  <headerFooter>
    <oddHeader>&amp;C&amp;"TH SarabunPSK,ธรรมดา"&amp;12แผนวิสาหกิจระยะ 5 ปี ปีบัญชี 2567-2571 (ทบทวนครั้งที่ 1) และแผนปฏิบัติการ ธ.ก.ส. ปีบัญชี 2568</oddHeader>
    <oddFooter>&amp;L&amp;"TH SarabunPSK,ธรรมดา"&amp;12เอกสารใช้เฉพาะภายใน ธ.ก.ส. เท่านั้น&amp;C&amp;"TH SarabunPSK,ธรรมดา"&amp;12&amp;A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A1:U71"/>
  <sheetViews>
    <sheetView topLeftCell="A27" zoomScale="70" zoomScaleNormal="70" workbookViewId="0">
      <selection activeCell="B1" sqref="B1:S1"/>
    </sheetView>
  </sheetViews>
  <sheetFormatPr defaultColWidth="8.59765625" defaultRowHeight="15.6" x14ac:dyDescent="0.3"/>
  <cols>
    <col min="1" max="1" width="19.69921875" style="74" customWidth="1"/>
    <col min="2" max="2" width="3.19921875" style="74" customWidth="1"/>
    <col min="3" max="3" width="22.09765625" style="74" customWidth="1"/>
    <col min="4" max="4" width="19.09765625" style="74" customWidth="1"/>
    <col min="5" max="5" width="11.19921875" style="74" customWidth="1"/>
    <col min="6" max="6" width="7.59765625" style="74" customWidth="1"/>
    <col min="7" max="19" width="4.19921875" style="74" customWidth="1"/>
    <col min="20" max="16384" width="8.59765625" style="74"/>
  </cols>
  <sheetData>
    <row r="1" spans="1:21" ht="18" x14ac:dyDescent="0.35">
      <c r="A1" s="480" t="s">
        <v>351</v>
      </c>
      <c r="B1" s="1386" t="s">
        <v>655</v>
      </c>
      <c r="C1" s="1553"/>
      <c r="D1" s="1553"/>
      <c r="E1" s="1553"/>
      <c r="F1" s="1553"/>
      <c r="G1" s="1553"/>
      <c r="H1" s="1553"/>
      <c r="I1" s="1553"/>
      <c r="J1" s="1553"/>
      <c r="K1" s="1553"/>
      <c r="L1" s="1553"/>
      <c r="M1" s="1553"/>
      <c r="N1" s="1553"/>
      <c r="O1" s="1553"/>
      <c r="P1" s="1553"/>
      <c r="Q1" s="1553"/>
      <c r="R1" s="1553"/>
      <c r="S1" s="1553"/>
      <c r="T1" s="481"/>
      <c r="U1" s="481"/>
    </row>
    <row r="2" spans="1:21" x14ac:dyDescent="0.3">
      <c r="A2" s="482" t="s">
        <v>61</v>
      </c>
      <c r="B2" s="1549" t="s">
        <v>353</v>
      </c>
      <c r="C2" s="1550"/>
      <c r="D2" s="1550"/>
      <c r="E2" s="1550"/>
      <c r="F2" s="1550"/>
      <c r="G2" s="1550"/>
      <c r="H2" s="1550"/>
      <c r="I2" s="1550"/>
      <c r="J2" s="1550"/>
      <c r="K2" s="1550"/>
      <c r="L2" s="1550"/>
      <c r="M2" s="1550"/>
      <c r="N2" s="1550"/>
      <c r="O2" s="1550"/>
      <c r="P2" s="1550"/>
      <c r="Q2" s="1550"/>
      <c r="R2" s="1550"/>
      <c r="S2" s="1550"/>
      <c r="T2" s="481"/>
      <c r="U2" s="481"/>
    </row>
    <row r="3" spans="1:21" x14ac:dyDescent="0.3">
      <c r="A3" s="483" t="s">
        <v>63</v>
      </c>
      <c r="B3" s="1502" t="s">
        <v>656</v>
      </c>
      <c r="C3" s="1476"/>
      <c r="D3" s="1476"/>
      <c r="E3" s="1476"/>
      <c r="F3" s="1476" t="s">
        <v>65</v>
      </c>
      <c r="G3" s="1477"/>
      <c r="H3" s="1549" t="s">
        <v>657</v>
      </c>
      <c r="I3" s="1550"/>
      <c r="J3" s="1550"/>
      <c r="K3" s="1550"/>
      <c r="L3" s="1550"/>
      <c r="M3" s="1550"/>
      <c r="N3" s="1550"/>
      <c r="O3" s="1550"/>
      <c r="P3" s="1550"/>
      <c r="Q3" s="1550"/>
      <c r="R3" s="1550"/>
      <c r="S3" s="1550"/>
      <c r="T3" s="481"/>
      <c r="U3" s="481"/>
    </row>
    <row r="4" spans="1:21" x14ac:dyDescent="0.3">
      <c r="A4" s="486" t="s">
        <v>356</v>
      </c>
      <c r="B4" s="1554" t="s">
        <v>133</v>
      </c>
      <c r="C4" s="1555"/>
      <c r="D4" s="1555"/>
      <c r="E4" s="1555"/>
      <c r="F4" s="1555" t="s">
        <v>67</v>
      </c>
      <c r="G4" s="1555"/>
      <c r="H4" s="1556" t="s">
        <v>357</v>
      </c>
      <c r="I4" s="1556"/>
      <c r="J4" s="1556"/>
      <c r="K4" s="1556"/>
      <c r="L4" s="1556"/>
      <c r="M4" s="1556"/>
      <c r="N4" s="1556"/>
      <c r="O4" s="1556"/>
      <c r="P4" s="1556"/>
      <c r="Q4" s="1556"/>
      <c r="R4" s="1556"/>
      <c r="S4" s="1556"/>
      <c r="T4" s="481"/>
      <c r="U4" s="481"/>
    </row>
    <row r="5" spans="1:21" x14ac:dyDescent="0.3">
      <c r="A5" s="483" t="s">
        <v>69</v>
      </c>
      <c r="B5" s="1549" t="s">
        <v>136</v>
      </c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481"/>
      <c r="U5" s="481"/>
    </row>
    <row r="6" spans="1:21" x14ac:dyDescent="0.3">
      <c r="A6" s="483" t="s">
        <v>70</v>
      </c>
      <c r="B6" s="1549" t="s">
        <v>358</v>
      </c>
      <c r="C6" s="1550"/>
      <c r="D6" s="1550"/>
      <c r="E6" s="1550"/>
      <c r="F6" s="1550"/>
      <c r="G6" s="1550"/>
      <c r="H6" s="1550"/>
      <c r="I6" s="1550"/>
      <c r="J6" s="1550"/>
      <c r="K6" s="1550"/>
      <c r="L6" s="1550"/>
      <c r="M6" s="1550"/>
      <c r="N6" s="1550"/>
      <c r="O6" s="1550"/>
      <c r="P6" s="1550"/>
      <c r="Q6" s="1550"/>
      <c r="R6" s="1550"/>
      <c r="S6" s="1550"/>
      <c r="T6" s="481"/>
      <c r="U6" s="481"/>
    </row>
    <row r="7" spans="1:21" x14ac:dyDescent="0.3">
      <c r="A7" s="1545" t="s">
        <v>71</v>
      </c>
      <c r="B7" s="488"/>
      <c r="C7" s="1551" t="s">
        <v>359</v>
      </c>
      <c r="D7" s="1551"/>
      <c r="E7" s="1551"/>
      <c r="F7" s="1551"/>
      <c r="G7" s="1551"/>
      <c r="H7" s="1551"/>
      <c r="I7" s="1551"/>
      <c r="J7" s="1551"/>
      <c r="K7" s="1551"/>
      <c r="L7" s="1551"/>
      <c r="M7" s="1551"/>
      <c r="N7" s="1551"/>
      <c r="O7" s="1551"/>
      <c r="P7" s="1551"/>
      <c r="Q7" s="1551"/>
      <c r="R7" s="1551"/>
      <c r="S7" s="1551"/>
      <c r="T7" s="481"/>
      <c r="U7" s="481"/>
    </row>
    <row r="8" spans="1:21" x14ac:dyDescent="0.3">
      <c r="A8" s="1545"/>
      <c r="B8" s="488"/>
      <c r="C8" s="1551" t="s">
        <v>360</v>
      </c>
      <c r="D8" s="1551"/>
      <c r="E8" s="1551"/>
      <c r="F8" s="1551"/>
      <c r="G8" s="1551"/>
      <c r="H8" s="1551"/>
      <c r="I8" s="1551"/>
      <c r="J8" s="1551"/>
      <c r="K8" s="1551"/>
      <c r="L8" s="1551"/>
      <c r="M8" s="1551"/>
      <c r="N8" s="1551"/>
      <c r="O8" s="1551"/>
      <c r="P8" s="1551"/>
      <c r="Q8" s="1551"/>
      <c r="R8" s="1551"/>
      <c r="S8" s="1551"/>
      <c r="T8" s="481"/>
      <c r="U8" s="481"/>
    </row>
    <row r="9" spans="1:21" x14ac:dyDescent="0.3">
      <c r="A9" s="1545"/>
      <c r="B9" s="489"/>
      <c r="C9" s="1552"/>
      <c r="D9" s="1552"/>
      <c r="E9" s="1552"/>
      <c r="F9" s="1552"/>
      <c r="G9" s="1552"/>
      <c r="H9" s="1552"/>
      <c r="I9" s="1552"/>
      <c r="J9" s="1552"/>
      <c r="K9" s="1552"/>
      <c r="L9" s="1552"/>
      <c r="M9" s="1552"/>
      <c r="N9" s="1552"/>
      <c r="O9" s="1552"/>
      <c r="P9" s="1552"/>
      <c r="Q9" s="1552"/>
      <c r="R9" s="1552"/>
      <c r="S9" s="1552"/>
      <c r="T9" s="481"/>
      <c r="U9" s="481"/>
    </row>
    <row r="10" spans="1:21" ht="18" x14ac:dyDescent="0.35">
      <c r="A10" s="490" t="s">
        <v>72</v>
      </c>
      <c r="B10" s="491"/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7"/>
      <c r="O10" s="1557"/>
      <c r="P10" s="1557"/>
      <c r="Q10" s="1557"/>
      <c r="R10" s="1557"/>
      <c r="S10" s="1557"/>
      <c r="T10" s="481"/>
      <c r="U10" s="481"/>
    </row>
    <row r="11" spans="1:21" x14ac:dyDescent="0.3">
      <c r="A11" s="1543" t="s">
        <v>73</v>
      </c>
      <c r="B11" s="1478" t="s">
        <v>658</v>
      </c>
      <c r="C11" s="1479"/>
      <c r="D11" s="1479"/>
      <c r="E11" s="1479"/>
      <c r="F11" s="1479"/>
      <c r="G11" s="1479"/>
      <c r="H11" s="1479"/>
      <c r="I11" s="1479"/>
      <c r="J11" s="1479"/>
      <c r="K11" s="1479"/>
      <c r="L11" s="1479"/>
      <c r="M11" s="1479"/>
      <c r="N11" s="1479"/>
      <c r="O11" s="1479"/>
      <c r="P11" s="1479"/>
      <c r="Q11" s="1479"/>
      <c r="R11" s="1479"/>
      <c r="S11" s="1479"/>
      <c r="T11" s="481" t="s">
        <v>137</v>
      </c>
      <c r="U11" s="481"/>
    </row>
    <row r="12" spans="1:21" x14ac:dyDescent="0.3">
      <c r="A12" s="1544"/>
      <c r="B12" s="1480"/>
      <c r="C12" s="1481"/>
      <c r="D12" s="1481"/>
      <c r="E12" s="1481"/>
      <c r="F12" s="1481"/>
      <c r="G12" s="1481"/>
      <c r="H12" s="1481"/>
      <c r="I12" s="1481"/>
      <c r="J12" s="1481"/>
      <c r="K12" s="1481"/>
      <c r="L12" s="1481"/>
      <c r="M12" s="1481"/>
      <c r="N12" s="1481"/>
      <c r="O12" s="1481"/>
      <c r="P12" s="1481"/>
      <c r="Q12" s="1481"/>
      <c r="R12" s="1481"/>
      <c r="S12" s="1481"/>
      <c r="T12" s="481"/>
      <c r="U12" s="481"/>
    </row>
    <row r="13" spans="1:21" ht="15.6" customHeight="1" x14ac:dyDescent="0.3">
      <c r="A13" s="1543" t="s">
        <v>74</v>
      </c>
      <c r="B13" s="1482" t="s">
        <v>659</v>
      </c>
      <c r="C13" s="1483"/>
      <c r="D13" s="493"/>
      <c r="E13" s="493"/>
      <c r="F13" s="493"/>
      <c r="G13" s="1484" t="s">
        <v>660</v>
      </c>
      <c r="H13" s="1471"/>
      <c r="I13" s="1472"/>
      <c r="J13" s="1482" t="s">
        <v>661</v>
      </c>
      <c r="K13" s="1483"/>
      <c r="L13" s="1483"/>
      <c r="M13" s="1483"/>
      <c r="N13" s="1483"/>
      <c r="O13" s="1483"/>
      <c r="P13" s="1483"/>
      <c r="Q13" s="1483"/>
      <c r="R13" s="1483"/>
      <c r="S13" s="1483"/>
      <c r="T13" s="481"/>
      <c r="U13" s="481"/>
    </row>
    <row r="14" spans="1:21" ht="15.6" customHeight="1" x14ac:dyDescent="0.3">
      <c r="A14" s="1545"/>
      <c r="B14" s="1491" t="s">
        <v>662</v>
      </c>
      <c r="C14" s="1492"/>
      <c r="D14" s="531"/>
      <c r="E14" s="531"/>
      <c r="F14" s="531"/>
      <c r="G14" s="1485" t="s">
        <v>663</v>
      </c>
      <c r="H14" s="1486"/>
      <c r="I14" s="1487"/>
      <c r="J14" s="1491" t="s">
        <v>664</v>
      </c>
      <c r="K14" s="1492"/>
      <c r="L14" s="1492"/>
      <c r="M14" s="1492"/>
      <c r="N14" s="1492"/>
      <c r="O14" s="1492"/>
      <c r="P14" s="1492"/>
      <c r="Q14" s="1492"/>
      <c r="R14" s="1492"/>
      <c r="S14" s="1492"/>
      <c r="T14" s="481"/>
      <c r="U14" s="481"/>
    </row>
    <row r="15" spans="1:21" x14ac:dyDescent="0.3">
      <c r="A15" s="1545"/>
      <c r="B15" s="1547"/>
      <c r="C15" s="1548"/>
      <c r="D15" s="532"/>
      <c r="E15" s="532"/>
      <c r="F15" s="532"/>
      <c r="G15" s="1488"/>
      <c r="H15" s="1489"/>
      <c r="I15" s="1490"/>
      <c r="J15" s="1546"/>
      <c r="K15" s="1505"/>
      <c r="L15" s="1505"/>
      <c r="M15" s="1505"/>
      <c r="N15" s="1505"/>
      <c r="O15" s="1505"/>
      <c r="P15" s="1505"/>
      <c r="Q15" s="1505"/>
      <c r="R15" s="1505"/>
      <c r="S15" s="1505"/>
      <c r="T15" s="481"/>
      <c r="U15" s="481"/>
    </row>
    <row r="16" spans="1:21" ht="18" x14ac:dyDescent="0.3">
      <c r="A16" s="499" t="s">
        <v>76</v>
      </c>
      <c r="B16" s="1537"/>
      <c r="C16" s="1537"/>
      <c r="D16" s="481"/>
      <c r="E16" s="481"/>
      <c r="F16" s="481"/>
      <c r="G16" s="1448" t="s">
        <v>77</v>
      </c>
      <c r="H16" s="1449"/>
      <c r="I16" s="1449"/>
      <c r="J16" s="1450"/>
      <c r="K16" s="1448" t="s">
        <v>78</v>
      </c>
      <c r="L16" s="1449"/>
      <c r="M16" s="1449"/>
      <c r="N16" s="1450"/>
      <c r="O16" s="1448" t="s">
        <v>79</v>
      </c>
      <c r="P16" s="1449"/>
      <c r="Q16" s="1449"/>
      <c r="R16" s="1449"/>
      <c r="S16" s="1450"/>
      <c r="T16" s="481"/>
      <c r="U16" s="481"/>
    </row>
    <row r="17" spans="1:21" x14ac:dyDescent="0.3">
      <c r="A17" s="1526" t="s">
        <v>665</v>
      </c>
      <c r="B17" s="1527"/>
      <c r="C17" s="1527"/>
      <c r="D17" s="1527"/>
      <c r="E17" s="1527"/>
      <c r="F17" s="1528"/>
      <c r="G17" s="1529">
        <v>7000000</v>
      </c>
      <c r="H17" s="1530"/>
      <c r="I17" s="1530"/>
      <c r="J17" s="1531"/>
      <c r="K17" s="1532">
        <v>0</v>
      </c>
      <c r="L17" s="1533"/>
      <c r="M17" s="1533"/>
      <c r="N17" s="1534"/>
      <c r="O17" s="1535">
        <v>7000000</v>
      </c>
      <c r="P17" s="1536"/>
      <c r="Q17" s="1536"/>
      <c r="R17" s="1536"/>
      <c r="S17" s="1536"/>
      <c r="T17" s="481"/>
      <c r="U17" s="481"/>
    </row>
    <row r="18" spans="1:21" x14ac:dyDescent="0.3">
      <c r="A18" s="971">
        <v>2</v>
      </c>
      <c r="B18" s="1005"/>
      <c r="C18" s="1005"/>
      <c r="D18" s="1005"/>
      <c r="E18" s="1005"/>
      <c r="F18" s="972"/>
      <c r="G18" s="1538"/>
      <c r="H18" s="1539"/>
      <c r="I18" s="1539"/>
      <c r="J18" s="1540"/>
      <c r="K18" s="1514">
        <v>0</v>
      </c>
      <c r="L18" s="1515"/>
      <c r="M18" s="1515"/>
      <c r="N18" s="1541"/>
      <c r="O18" s="1542">
        <v>0</v>
      </c>
      <c r="P18" s="1516"/>
      <c r="Q18" s="1516"/>
      <c r="R18" s="1516"/>
      <c r="S18" s="1516"/>
      <c r="T18" s="481"/>
      <c r="U18" s="481"/>
    </row>
    <row r="19" spans="1:21" x14ac:dyDescent="0.3">
      <c r="A19" s="971">
        <v>3</v>
      </c>
      <c r="B19" s="1005"/>
      <c r="C19" s="1005"/>
      <c r="D19" s="1005"/>
      <c r="E19" s="1005"/>
      <c r="F19" s="972"/>
      <c r="G19" s="1511"/>
      <c r="H19" s="1512"/>
      <c r="I19" s="1512"/>
      <c r="J19" s="1513"/>
      <c r="K19" s="1514">
        <v>0</v>
      </c>
      <c r="L19" s="1515"/>
      <c r="M19" s="1515"/>
      <c r="N19" s="1515"/>
      <c r="O19" s="1516">
        <v>0</v>
      </c>
      <c r="P19" s="1516"/>
      <c r="Q19" s="1516"/>
      <c r="R19" s="1516"/>
      <c r="S19" s="1516"/>
      <c r="T19" s="481"/>
      <c r="U19" s="481"/>
    </row>
    <row r="20" spans="1:21" x14ac:dyDescent="0.3">
      <c r="A20" s="959"/>
      <c r="B20" s="958"/>
      <c r="C20" s="958"/>
      <c r="D20" s="958"/>
      <c r="E20" s="958"/>
      <c r="F20" s="1517"/>
      <c r="G20" s="1518"/>
      <c r="H20" s="1519"/>
      <c r="I20" s="1519"/>
      <c r="J20" s="1520"/>
      <c r="K20" s="1521">
        <v>0</v>
      </c>
      <c r="L20" s="1522"/>
      <c r="M20" s="1522"/>
      <c r="N20" s="1523"/>
      <c r="O20" s="1524">
        <v>0</v>
      </c>
      <c r="P20" s="1525"/>
      <c r="Q20" s="1525"/>
      <c r="R20" s="1525"/>
      <c r="S20" s="1525"/>
      <c r="T20" s="481"/>
      <c r="U20" s="481"/>
    </row>
    <row r="21" spans="1:21" ht="16.2" thickBot="1" x14ac:dyDescent="0.35">
      <c r="A21" s="1453" t="s">
        <v>80</v>
      </c>
      <c r="B21" s="1454"/>
      <c r="C21" s="1454"/>
      <c r="D21" s="1454"/>
      <c r="E21" s="1454"/>
      <c r="F21" s="1455"/>
      <c r="G21" s="1456">
        <v>7000000</v>
      </c>
      <c r="H21" s="1457"/>
      <c r="I21" s="1457"/>
      <c r="J21" s="1458"/>
      <c r="K21" s="1459">
        <v>0</v>
      </c>
      <c r="L21" s="1460"/>
      <c r="M21" s="1460"/>
      <c r="N21" s="1461"/>
      <c r="O21" s="1462">
        <v>7000000</v>
      </c>
      <c r="P21" s="1463"/>
      <c r="Q21" s="1463"/>
      <c r="R21" s="1463"/>
      <c r="S21" s="1463"/>
      <c r="T21" s="481"/>
      <c r="U21" s="481"/>
    </row>
    <row r="22" spans="1:21" ht="16.2" thickTop="1" x14ac:dyDescent="0.3">
      <c r="A22" s="500"/>
      <c r="B22" s="501"/>
      <c r="C22" s="501"/>
      <c r="D22" s="501"/>
      <c r="E22" s="501"/>
      <c r="F22" s="501"/>
      <c r="G22" s="484"/>
      <c r="H22" s="484"/>
      <c r="I22" s="484"/>
      <c r="J22" s="484"/>
      <c r="K22" s="484"/>
      <c r="L22" s="484"/>
      <c r="M22" s="484"/>
      <c r="N22" s="484"/>
      <c r="O22" s="484"/>
      <c r="P22" s="484"/>
      <c r="Q22" s="484"/>
      <c r="R22" s="484"/>
      <c r="S22" s="485"/>
      <c r="T22" s="481"/>
      <c r="U22" s="481"/>
    </row>
    <row r="23" spans="1:21" ht="15.6" customHeight="1" x14ac:dyDescent="0.3">
      <c r="A23" s="1446" t="s">
        <v>81</v>
      </c>
      <c r="B23" s="1447"/>
      <c r="C23" s="1446" t="s">
        <v>82</v>
      </c>
      <c r="D23" s="1447"/>
      <c r="E23" s="1446" t="s">
        <v>83</v>
      </c>
      <c r="F23" s="1447"/>
      <c r="G23" s="1448" t="s">
        <v>81</v>
      </c>
      <c r="H23" s="1449"/>
      <c r="I23" s="1449"/>
      <c r="J23" s="1450"/>
      <c r="K23" s="1448" t="s">
        <v>82</v>
      </c>
      <c r="L23" s="1449"/>
      <c r="M23" s="1449"/>
      <c r="N23" s="1450"/>
      <c r="O23" s="1448" t="s">
        <v>83</v>
      </c>
      <c r="P23" s="1449"/>
      <c r="Q23" s="1449"/>
      <c r="R23" s="1449"/>
      <c r="S23" s="1450"/>
      <c r="T23" s="481"/>
      <c r="U23" s="481"/>
    </row>
    <row r="24" spans="1:21" x14ac:dyDescent="0.3">
      <c r="A24" s="1498" t="s">
        <v>84</v>
      </c>
      <c r="B24" s="1499"/>
      <c r="C24" s="1508"/>
      <c r="D24" s="1509"/>
      <c r="E24" s="1510"/>
      <c r="F24" s="1509"/>
      <c r="G24" s="1498" t="s">
        <v>85</v>
      </c>
      <c r="H24" s="1499"/>
      <c r="I24" s="1499"/>
      <c r="J24" s="1499"/>
      <c r="K24" s="1444"/>
      <c r="L24" s="1444"/>
      <c r="M24" s="1444"/>
      <c r="N24" s="1445"/>
      <c r="O24" s="1504"/>
      <c r="P24" s="1444"/>
      <c r="Q24" s="1444"/>
      <c r="R24" s="1444"/>
      <c r="S24" s="1444"/>
      <c r="T24" s="481"/>
      <c r="U24" s="481"/>
    </row>
    <row r="25" spans="1:21" x14ac:dyDescent="0.3">
      <c r="A25" s="1500"/>
      <c r="B25" s="1501"/>
      <c r="C25" s="1473" t="s">
        <v>666</v>
      </c>
      <c r="D25" s="1474"/>
      <c r="E25" s="1475">
        <v>2</v>
      </c>
      <c r="F25" s="1474"/>
      <c r="G25" s="1500"/>
      <c r="H25" s="1501"/>
      <c r="I25" s="1501"/>
      <c r="J25" s="1501"/>
      <c r="K25" s="1476" t="s">
        <v>400</v>
      </c>
      <c r="L25" s="1476"/>
      <c r="M25" s="1476"/>
      <c r="N25" s="1477"/>
      <c r="O25" s="1502" t="s">
        <v>667</v>
      </c>
      <c r="P25" s="1476"/>
      <c r="Q25" s="1476"/>
      <c r="R25" s="1476"/>
      <c r="S25" s="1476"/>
      <c r="T25" s="481"/>
      <c r="U25" s="481"/>
    </row>
    <row r="26" spans="1:21" x14ac:dyDescent="0.3">
      <c r="A26" s="1500"/>
      <c r="B26" s="1501"/>
      <c r="C26" s="1473"/>
      <c r="D26" s="1474"/>
      <c r="E26" s="1475" t="s">
        <v>668</v>
      </c>
      <c r="F26" s="1474"/>
      <c r="G26" s="1500"/>
      <c r="H26" s="1501"/>
      <c r="I26" s="1501"/>
      <c r="J26" s="1501"/>
      <c r="K26" s="1476"/>
      <c r="L26" s="1476"/>
      <c r="M26" s="1476"/>
      <c r="N26" s="1477"/>
      <c r="O26" s="1502"/>
      <c r="P26" s="1476"/>
      <c r="Q26" s="1476"/>
      <c r="R26" s="1476"/>
      <c r="S26" s="1476"/>
      <c r="T26" s="481"/>
      <c r="U26" s="481"/>
    </row>
    <row r="27" spans="1:21" x14ac:dyDescent="0.3">
      <c r="A27" s="1500"/>
      <c r="B27" s="1501"/>
      <c r="C27" s="1505"/>
      <c r="D27" s="1506"/>
      <c r="E27" s="502"/>
      <c r="F27" s="503"/>
      <c r="G27" s="1500"/>
      <c r="H27" s="1501"/>
      <c r="I27" s="1501"/>
      <c r="J27" s="1501"/>
      <c r="K27" s="1439"/>
      <c r="L27" s="1439"/>
      <c r="M27" s="1439"/>
      <c r="N27" s="1507"/>
      <c r="O27" s="1438"/>
      <c r="P27" s="1439"/>
      <c r="Q27" s="1439"/>
      <c r="R27" s="1439"/>
      <c r="S27" s="1439"/>
      <c r="T27" s="481"/>
      <c r="U27" s="481"/>
    </row>
    <row r="28" spans="1:21" ht="18" x14ac:dyDescent="0.3">
      <c r="A28" s="504" t="s">
        <v>86</v>
      </c>
      <c r="B28" s="1440"/>
      <c r="C28" s="1440"/>
      <c r="D28" s="491"/>
      <c r="E28" s="491"/>
      <c r="F28" s="491"/>
      <c r="G28" s="1441"/>
      <c r="H28" s="1441"/>
      <c r="I28" s="1441"/>
      <c r="J28" s="1441"/>
      <c r="K28" s="1442"/>
      <c r="L28" s="1442"/>
      <c r="M28" s="1442"/>
      <c r="N28" s="1442"/>
      <c r="O28" s="1442"/>
      <c r="P28" s="1442"/>
      <c r="Q28" s="1442"/>
      <c r="R28" s="1442"/>
      <c r="S28" s="505"/>
      <c r="T28" s="481"/>
      <c r="U28" s="481"/>
    </row>
    <row r="29" spans="1:21" ht="15.6" customHeight="1" x14ac:dyDescent="0.3">
      <c r="A29" s="1429" t="s">
        <v>81</v>
      </c>
      <c r="B29" s="1503"/>
      <c r="C29" s="1446" t="s">
        <v>82</v>
      </c>
      <c r="D29" s="1447"/>
      <c r="E29" s="1446" t="s">
        <v>83</v>
      </c>
      <c r="F29" s="1447"/>
      <c r="G29" s="1448" t="s">
        <v>81</v>
      </c>
      <c r="H29" s="1449"/>
      <c r="I29" s="1449"/>
      <c r="J29" s="1450"/>
      <c r="K29" s="1448" t="s">
        <v>82</v>
      </c>
      <c r="L29" s="1449"/>
      <c r="M29" s="1449"/>
      <c r="N29" s="1450"/>
      <c r="O29" s="1448" t="s">
        <v>83</v>
      </c>
      <c r="P29" s="1449"/>
      <c r="Q29" s="1449"/>
      <c r="R29" s="1449"/>
      <c r="S29" s="1450"/>
      <c r="T29" s="481"/>
      <c r="U29" s="481"/>
    </row>
    <row r="30" spans="1:21" x14ac:dyDescent="0.3">
      <c r="A30" s="1431" t="s">
        <v>409</v>
      </c>
      <c r="B30" s="1451"/>
      <c r="C30" s="1431" t="s">
        <v>669</v>
      </c>
      <c r="D30" s="1451"/>
      <c r="E30" s="1431" t="s">
        <v>670</v>
      </c>
      <c r="F30" s="1451"/>
      <c r="G30" s="1431" t="s">
        <v>410</v>
      </c>
      <c r="H30" s="1432"/>
      <c r="I30" s="1432"/>
      <c r="J30" s="1451"/>
      <c r="K30" s="1431" t="s">
        <v>671</v>
      </c>
      <c r="L30" s="1432"/>
      <c r="M30" s="1432"/>
      <c r="N30" s="1451"/>
      <c r="O30" s="1464"/>
      <c r="P30" s="1437"/>
      <c r="Q30" s="1437"/>
      <c r="R30" s="1437"/>
      <c r="S30" s="1437"/>
      <c r="T30" s="481"/>
      <c r="U30" s="481"/>
    </row>
    <row r="31" spans="1:21" x14ac:dyDescent="0.3">
      <c r="A31" s="1433"/>
      <c r="B31" s="1452"/>
      <c r="C31" s="1433"/>
      <c r="D31" s="1452"/>
      <c r="E31" s="1433"/>
      <c r="F31" s="1452"/>
      <c r="G31" s="1433"/>
      <c r="H31" s="1434"/>
      <c r="I31" s="1434"/>
      <c r="J31" s="1452"/>
      <c r="K31" s="1433"/>
      <c r="L31" s="1434"/>
      <c r="M31" s="1434"/>
      <c r="N31" s="1452"/>
      <c r="O31" s="1502" t="s">
        <v>672</v>
      </c>
      <c r="P31" s="1476"/>
      <c r="Q31" s="1476"/>
      <c r="R31" s="1476"/>
      <c r="S31" s="1476"/>
      <c r="T31" s="481"/>
      <c r="U31" s="481"/>
    </row>
    <row r="32" spans="1:21" x14ac:dyDescent="0.3">
      <c r="A32" s="1433"/>
      <c r="B32" s="1452"/>
      <c r="C32" s="1433"/>
      <c r="D32" s="1452"/>
      <c r="E32" s="1433"/>
      <c r="F32" s="1452"/>
      <c r="G32" s="1433"/>
      <c r="H32" s="1434"/>
      <c r="I32" s="1434"/>
      <c r="J32" s="1452"/>
      <c r="K32" s="1433"/>
      <c r="L32" s="1434"/>
      <c r="M32" s="1434"/>
      <c r="N32" s="1452"/>
      <c r="O32" s="1443"/>
      <c r="P32" s="1435"/>
      <c r="Q32" s="1435"/>
      <c r="R32" s="1435"/>
      <c r="S32" s="1435"/>
      <c r="T32" s="481"/>
      <c r="U32" s="481"/>
    </row>
    <row r="33" spans="1:21" ht="15.6" customHeight="1" x14ac:dyDescent="0.3">
      <c r="A33" s="1496" t="s">
        <v>90</v>
      </c>
      <c r="B33" s="1497"/>
      <c r="C33" s="506"/>
      <c r="D33" s="481"/>
      <c r="E33" s="507"/>
      <c r="F33" s="507"/>
      <c r="G33" s="507"/>
      <c r="H33" s="507"/>
      <c r="I33" s="507"/>
      <c r="J33" s="507"/>
      <c r="K33" s="507"/>
      <c r="L33" s="507"/>
      <c r="M33" s="507"/>
      <c r="N33" s="507"/>
      <c r="O33" s="507"/>
      <c r="P33" s="507"/>
      <c r="Q33" s="507"/>
      <c r="R33" s="507"/>
      <c r="S33" s="505"/>
      <c r="T33" s="481"/>
      <c r="U33" s="481"/>
    </row>
    <row r="34" spans="1:21" ht="15.6" customHeight="1" x14ac:dyDescent="0.3">
      <c r="A34" s="1498" t="s">
        <v>673</v>
      </c>
      <c r="B34" s="1499"/>
      <c r="C34" s="1471"/>
      <c r="D34" s="1471"/>
      <c r="E34" s="1472"/>
      <c r="F34" s="1431" t="s">
        <v>83</v>
      </c>
      <c r="G34" s="1432"/>
      <c r="H34" s="1437"/>
      <c r="I34" s="1437"/>
      <c r="J34" s="1437"/>
      <c r="K34" s="1437"/>
      <c r="L34" s="1437"/>
      <c r="M34" s="1437"/>
      <c r="N34" s="1437"/>
      <c r="O34" s="1437"/>
      <c r="P34" s="1437"/>
      <c r="Q34" s="1437"/>
      <c r="R34" s="1437"/>
      <c r="S34" s="1437"/>
      <c r="T34" s="481"/>
      <c r="U34" s="481"/>
    </row>
    <row r="35" spans="1:21" ht="15.6" customHeight="1" x14ac:dyDescent="0.3">
      <c r="A35" s="1500"/>
      <c r="B35" s="1501"/>
      <c r="C35" s="1435"/>
      <c r="D35" s="1435"/>
      <c r="E35" s="1436"/>
      <c r="F35" s="1433" t="s">
        <v>674</v>
      </c>
      <c r="G35" s="1434"/>
      <c r="H35" s="1435"/>
      <c r="I35" s="1435"/>
      <c r="J35" s="1435"/>
      <c r="K35" s="1435"/>
      <c r="L35" s="1435"/>
      <c r="M35" s="1435"/>
      <c r="N35" s="1435"/>
      <c r="O35" s="1435"/>
      <c r="P35" s="1435"/>
      <c r="Q35" s="1435"/>
      <c r="R35" s="1435"/>
      <c r="S35" s="1435"/>
      <c r="T35" s="481"/>
      <c r="U35" s="481"/>
    </row>
    <row r="36" spans="1:21" x14ac:dyDescent="0.3">
      <c r="A36" s="496"/>
      <c r="B36" s="1391"/>
      <c r="C36" s="1391"/>
      <c r="D36" s="481"/>
      <c r="E36" s="481"/>
      <c r="F36" s="481"/>
      <c r="G36" s="1391"/>
      <c r="H36" s="1391"/>
      <c r="I36" s="1393"/>
      <c r="J36" s="1393"/>
      <c r="K36" s="1393"/>
      <c r="L36" s="1393"/>
      <c r="M36" s="1393"/>
      <c r="N36" s="1393"/>
      <c r="O36" s="1393"/>
      <c r="P36" s="1393"/>
      <c r="Q36" s="1393"/>
      <c r="R36" s="1393"/>
      <c r="S36" s="505"/>
      <c r="T36" s="481"/>
      <c r="U36" s="481"/>
    </row>
    <row r="37" spans="1:21" ht="15.6" customHeight="1" x14ac:dyDescent="0.3">
      <c r="A37" s="1469" t="s">
        <v>93</v>
      </c>
      <c r="B37" s="1470"/>
      <c r="C37" s="491"/>
      <c r="D37" s="481"/>
      <c r="E37" s="481"/>
      <c r="F37" s="481"/>
      <c r="G37" s="1406"/>
      <c r="H37" s="1406"/>
      <c r="I37" s="1406"/>
      <c r="J37" s="1406"/>
      <c r="K37" s="1406"/>
      <c r="L37" s="1406"/>
      <c r="M37" s="1406"/>
      <c r="N37" s="1406"/>
      <c r="O37" s="1406"/>
      <c r="P37" s="1406"/>
      <c r="Q37" s="1406"/>
      <c r="R37" s="1406"/>
      <c r="S37" s="505"/>
      <c r="T37" s="481"/>
      <c r="U37" s="481"/>
    </row>
    <row r="38" spans="1:21" x14ac:dyDescent="0.3">
      <c r="A38" s="1419" t="s">
        <v>417</v>
      </c>
      <c r="B38" s="1420"/>
      <c r="C38" s="1421"/>
      <c r="D38" s="1425" t="s">
        <v>95</v>
      </c>
      <c r="E38" s="511" t="s">
        <v>225</v>
      </c>
      <c r="F38" s="1427" t="s">
        <v>97</v>
      </c>
      <c r="G38" s="1429" t="s">
        <v>98</v>
      </c>
      <c r="H38" s="1430"/>
      <c r="I38" s="1430"/>
      <c r="J38" s="1430"/>
      <c r="K38" s="1430"/>
      <c r="L38" s="1430"/>
      <c r="M38" s="1430"/>
      <c r="N38" s="1430"/>
      <c r="O38" s="1430"/>
      <c r="P38" s="1430"/>
      <c r="Q38" s="1430"/>
      <c r="R38" s="1430"/>
      <c r="S38" s="1430"/>
      <c r="T38" s="481"/>
      <c r="U38" s="481"/>
    </row>
    <row r="39" spans="1:21" ht="35.700000000000003" customHeight="1" x14ac:dyDescent="0.3">
      <c r="A39" s="1422"/>
      <c r="B39" s="1423"/>
      <c r="C39" s="1424"/>
      <c r="D39" s="1426"/>
      <c r="E39" s="513" t="s">
        <v>675</v>
      </c>
      <c r="F39" s="1428"/>
      <c r="G39" s="515" t="s">
        <v>99</v>
      </c>
      <c r="H39" s="515" t="s">
        <v>100</v>
      </c>
      <c r="I39" s="515" t="s">
        <v>101</v>
      </c>
      <c r="J39" s="515" t="s">
        <v>102</v>
      </c>
      <c r="K39" s="515" t="s">
        <v>103</v>
      </c>
      <c r="L39" s="515" t="s">
        <v>104</v>
      </c>
      <c r="M39" s="515" t="s">
        <v>105</v>
      </c>
      <c r="N39" s="515" t="s">
        <v>106</v>
      </c>
      <c r="O39" s="515" t="s">
        <v>107</v>
      </c>
      <c r="P39" s="515" t="s">
        <v>108</v>
      </c>
      <c r="Q39" s="515" t="s">
        <v>109</v>
      </c>
      <c r="R39" s="515" t="s">
        <v>110</v>
      </c>
      <c r="S39" s="515" t="s">
        <v>111</v>
      </c>
      <c r="T39" s="481"/>
      <c r="U39" s="481"/>
    </row>
    <row r="40" spans="1:21" ht="31.35" customHeight="1" x14ac:dyDescent="0.3">
      <c r="A40" s="1308" t="s">
        <v>676</v>
      </c>
      <c r="B40" s="1465"/>
      <c r="C40" s="1466"/>
      <c r="D40" s="728"/>
      <c r="E40" s="528"/>
      <c r="F40" s="528"/>
      <c r="G40" s="528"/>
      <c r="H40" s="528"/>
      <c r="I40" s="528"/>
      <c r="J40" s="528"/>
      <c r="K40" s="528"/>
      <c r="L40" s="528"/>
      <c r="M40" s="528"/>
      <c r="N40" s="528"/>
      <c r="O40" s="528"/>
      <c r="P40" s="528"/>
      <c r="Q40" s="528"/>
      <c r="R40" s="528"/>
      <c r="S40" s="533"/>
      <c r="T40" s="481"/>
      <c r="U40" s="481"/>
    </row>
    <row r="41" spans="1:21" ht="34.950000000000003" customHeight="1" x14ac:dyDescent="0.3">
      <c r="A41" s="1314" t="s">
        <v>677</v>
      </c>
      <c r="B41" s="1315"/>
      <c r="C41" s="1316"/>
      <c r="D41" s="729" t="s">
        <v>678</v>
      </c>
      <c r="E41" s="478" t="s">
        <v>679</v>
      </c>
      <c r="F41" s="534">
        <v>0.1</v>
      </c>
      <c r="G41" s="534">
        <v>0.5</v>
      </c>
      <c r="H41" s="534">
        <v>0.2</v>
      </c>
      <c r="I41" s="534">
        <v>0.3</v>
      </c>
      <c r="J41" s="529"/>
      <c r="K41" s="529"/>
      <c r="L41" s="529"/>
      <c r="M41" s="529"/>
      <c r="N41" s="529"/>
      <c r="O41" s="529"/>
      <c r="P41" s="529"/>
      <c r="Q41" s="529"/>
      <c r="R41" s="529"/>
      <c r="S41" s="535">
        <v>1</v>
      </c>
      <c r="T41" s="481"/>
      <c r="U41" s="481"/>
    </row>
    <row r="42" spans="1:21" ht="31.2" x14ac:dyDescent="0.3">
      <c r="A42" s="1313" t="s">
        <v>680</v>
      </c>
      <c r="B42" s="1467"/>
      <c r="C42" s="1468"/>
      <c r="D42" s="729" t="s">
        <v>681</v>
      </c>
      <c r="E42" s="478" t="s">
        <v>682</v>
      </c>
      <c r="F42" s="534">
        <v>0.2</v>
      </c>
      <c r="G42" s="529"/>
      <c r="H42" s="534">
        <v>0.25</v>
      </c>
      <c r="I42" s="534">
        <v>0.25</v>
      </c>
      <c r="J42" s="534">
        <v>0.25</v>
      </c>
      <c r="K42" s="534">
        <v>0.25</v>
      </c>
      <c r="L42" s="529"/>
      <c r="M42" s="529"/>
      <c r="N42" s="529"/>
      <c r="O42" s="529"/>
      <c r="P42" s="529"/>
      <c r="Q42" s="529"/>
      <c r="R42" s="529"/>
      <c r="S42" s="535">
        <v>1</v>
      </c>
      <c r="T42" s="481"/>
      <c r="U42" s="481"/>
    </row>
    <row r="43" spans="1:21" ht="31.35" customHeight="1" x14ac:dyDescent="0.3">
      <c r="A43" s="1313" t="s">
        <v>683</v>
      </c>
      <c r="B43" s="1467"/>
      <c r="C43" s="1468"/>
      <c r="D43" s="729" t="s">
        <v>684</v>
      </c>
      <c r="E43" s="478" t="s">
        <v>685</v>
      </c>
      <c r="F43" s="534">
        <v>0.35</v>
      </c>
      <c r="G43" s="529"/>
      <c r="H43" s="534">
        <v>0.25</v>
      </c>
      <c r="I43" s="534">
        <v>0.25</v>
      </c>
      <c r="J43" s="534">
        <v>0.25</v>
      </c>
      <c r="K43" s="534">
        <v>0.25</v>
      </c>
      <c r="L43" s="529"/>
      <c r="M43" s="529"/>
      <c r="N43" s="529"/>
      <c r="O43" s="529"/>
      <c r="P43" s="529"/>
      <c r="Q43" s="529"/>
      <c r="R43" s="529"/>
      <c r="S43" s="535">
        <v>1</v>
      </c>
      <c r="T43" s="481"/>
      <c r="U43" s="481"/>
    </row>
    <row r="44" spans="1:21" ht="31.2" x14ac:dyDescent="0.3">
      <c r="A44" s="1314" t="s">
        <v>686</v>
      </c>
      <c r="B44" s="1315"/>
      <c r="C44" s="1316"/>
      <c r="D44" s="729" t="s">
        <v>687</v>
      </c>
      <c r="E44" s="478" t="s">
        <v>688</v>
      </c>
      <c r="F44" s="534">
        <v>0.2</v>
      </c>
      <c r="G44" s="529"/>
      <c r="H44" s="534">
        <v>0.05</v>
      </c>
      <c r="I44" s="534">
        <v>0.15</v>
      </c>
      <c r="J44" s="534">
        <v>0.25</v>
      </c>
      <c r="K44" s="534">
        <v>0.25</v>
      </c>
      <c r="L44" s="534">
        <v>0.3</v>
      </c>
      <c r="M44" s="529"/>
      <c r="N44" s="529"/>
      <c r="O44" s="529"/>
      <c r="P44" s="529"/>
      <c r="Q44" s="529"/>
      <c r="R44" s="529"/>
      <c r="S44" s="535">
        <v>1</v>
      </c>
      <c r="T44" s="481"/>
      <c r="U44" s="481"/>
    </row>
    <row r="45" spans="1:21" x14ac:dyDescent="0.3">
      <c r="A45" s="1314" t="s">
        <v>689</v>
      </c>
      <c r="B45" s="1315"/>
      <c r="C45" s="1316"/>
      <c r="D45" s="729" t="s">
        <v>690</v>
      </c>
      <c r="E45" s="478"/>
      <c r="F45" s="534">
        <v>0.1</v>
      </c>
      <c r="G45" s="529"/>
      <c r="H45" s="529"/>
      <c r="I45" s="534">
        <v>0.1</v>
      </c>
      <c r="J45" s="534">
        <v>0.15</v>
      </c>
      <c r="K45" s="534">
        <v>0.15</v>
      </c>
      <c r="L45" s="534">
        <v>0.15</v>
      </c>
      <c r="M45" s="534">
        <v>0.15</v>
      </c>
      <c r="N45" s="534">
        <v>0.15</v>
      </c>
      <c r="O45" s="534">
        <v>0.1</v>
      </c>
      <c r="P45" s="534">
        <v>0.05</v>
      </c>
      <c r="Q45" s="529"/>
      <c r="R45" s="529"/>
      <c r="S45" s="535">
        <v>1</v>
      </c>
      <c r="T45" s="481"/>
      <c r="U45" s="481"/>
    </row>
    <row r="46" spans="1:21" ht="31.2" x14ac:dyDescent="0.3">
      <c r="A46" s="1314" t="s">
        <v>691</v>
      </c>
      <c r="B46" s="1315"/>
      <c r="C46" s="1316"/>
      <c r="D46" s="729" t="s">
        <v>692</v>
      </c>
      <c r="E46" s="529"/>
      <c r="F46" s="534">
        <v>0.05</v>
      </c>
      <c r="G46" s="529"/>
      <c r="H46" s="529"/>
      <c r="I46" s="529"/>
      <c r="J46" s="529"/>
      <c r="K46" s="529"/>
      <c r="L46" s="529"/>
      <c r="M46" s="529"/>
      <c r="N46" s="529"/>
      <c r="O46" s="529"/>
      <c r="P46" s="529"/>
      <c r="Q46" s="534">
        <v>0.5</v>
      </c>
      <c r="R46" s="534">
        <v>0.5</v>
      </c>
      <c r="S46" s="535">
        <v>1</v>
      </c>
      <c r="T46" s="481"/>
      <c r="U46" s="481"/>
    </row>
    <row r="47" spans="1:21" x14ac:dyDescent="0.3">
      <c r="A47" s="1314"/>
      <c r="B47" s="1315"/>
      <c r="C47" s="1316"/>
      <c r="D47" s="730"/>
      <c r="E47" s="529"/>
      <c r="F47" s="529"/>
      <c r="G47" s="529"/>
      <c r="H47" s="529"/>
      <c r="I47" s="529"/>
      <c r="J47" s="529"/>
      <c r="K47" s="529"/>
      <c r="L47" s="529"/>
      <c r="M47" s="529"/>
      <c r="N47" s="529"/>
      <c r="O47" s="529"/>
      <c r="P47" s="529"/>
      <c r="Q47" s="529"/>
      <c r="R47" s="529"/>
      <c r="S47" s="535">
        <v>0</v>
      </c>
      <c r="T47" s="481"/>
      <c r="U47" s="481"/>
    </row>
    <row r="48" spans="1:21" x14ac:dyDescent="0.3">
      <c r="A48" s="1314"/>
      <c r="B48" s="1315"/>
      <c r="C48" s="1316"/>
      <c r="D48" s="729"/>
      <c r="E48" s="529"/>
      <c r="F48" s="529"/>
      <c r="G48" s="529"/>
      <c r="H48" s="529"/>
      <c r="I48" s="529"/>
      <c r="J48" s="529"/>
      <c r="K48" s="529"/>
      <c r="L48" s="529"/>
      <c r="M48" s="529"/>
      <c r="N48" s="529"/>
      <c r="O48" s="529"/>
      <c r="P48" s="529"/>
      <c r="Q48" s="529"/>
      <c r="R48" s="529"/>
      <c r="S48" s="535">
        <v>0</v>
      </c>
      <c r="T48" s="481"/>
      <c r="U48" s="481"/>
    </row>
    <row r="49" spans="1:21" x14ac:dyDescent="0.3">
      <c r="A49" s="1317"/>
      <c r="B49" s="1318"/>
      <c r="C49" s="1319"/>
      <c r="D49" s="730"/>
      <c r="E49" s="529"/>
      <c r="F49" s="529"/>
      <c r="G49" s="529"/>
      <c r="H49" s="529"/>
      <c r="I49" s="529"/>
      <c r="J49" s="529"/>
      <c r="K49" s="529"/>
      <c r="L49" s="529"/>
      <c r="M49" s="529"/>
      <c r="N49" s="529"/>
      <c r="O49" s="529"/>
      <c r="P49" s="529"/>
      <c r="Q49" s="529"/>
      <c r="R49" s="529"/>
      <c r="S49" s="535">
        <v>0</v>
      </c>
      <c r="T49" s="481"/>
      <c r="U49" s="481"/>
    </row>
    <row r="50" spans="1:21" x14ac:dyDescent="0.3">
      <c r="A50" s="1448" t="s">
        <v>111</v>
      </c>
      <c r="B50" s="1449"/>
      <c r="C50" s="1450"/>
      <c r="D50" s="524"/>
      <c r="E50" s="524"/>
      <c r="F50" s="525">
        <v>1</v>
      </c>
      <c r="G50" s="525">
        <v>0.05</v>
      </c>
      <c r="H50" s="525">
        <v>0.12</v>
      </c>
      <c r="I50" s="525">
        <v>0.16</v>
      </c>
      <c r="J50" s="525">
        <v>0.15</v>
      </c>
      <c r="K50" s="525">
        <v>0.15</v>
      </c>
      <c r="L50" s="525">
        <v>0.08</v>
      </c>
      <c r="M50" s="525">
        <v>0.02</v>
      </c>
      <c r="N50" s="525">
        <v>0.02</v>
      </c>
      <c r="O50" s="525">
        <v>0.01</v>
      </c>
      <c r="P50" s="525">
        <v>0.01</v>
      </c>
      <c r="Q50" s="525">
        <v>0.03</v>
      </c>
      <c r="R50" s="525">
        <v>0.03</v>
      </c>
      <c r="S50" s="525">
        <v>0.8</v>
      </c>
      <c r="T50" s="481"/>
      <c r="U50" s="481"/>
    </row>
    <row r="51" spans="1:21" x14ac:dyDescent="0.3">
      <c r="A51" s="1448" t="s">
        <v>118</v>
      </c>
      <c r="B51" s="1449"/>
      <c r="C51" s="1450"/>
      <c r="D51" s="524"/>
      <c r="E51" s="524"/>
      <c r="F51" s="525">
        <v>1</v>
      </c>
      <c r="G51" s="525">
        <v>0.05</v>
      </c>
      <c r="H51" s="525">
        <v>0.17</v>
      </c>
      <c r="I51" s="525">
        <v>0.33</v>
      </c>
      <c r="J51" s="525">
        <v>0.48</v>
      </c>
      <c r="K51" s="525">
        <v>0.63</v>
      </c>
      <c r="L51" s="525">
        <v>0.71</v>
      </c>
      <c r="M51" s="525">
        <v>0.72</v>
      </c>
      <c r="N51" s="525">
        <v>0.74</v>
      </c>
      <c r="O51" s="525">
        <v>0.75</v>
      </c>
      <c r="P51" s="525">
        <v>0.75</v>
      </c>
      <c r="Q51" s="525">
        <v>0.78</v>
      </c>
      <c r="R51" s="525">
        <v>0.8</v>
      </c>
      <c r="S51" s="523"/>
      <c r="T51" s="481"/>
      <c r="U51" s="481"/>
    </row>
    <row r="52" spans="1:21" x14ac:dyDescent="0.3">
      <c r="A52" s="1464"/>
      <c r="B52" s="1437"/>
      <c r="C52" s="1437"/>
      <c r="D52" s="481"/>
      <c r="E52" s="481"/>
      <c r="F52" s="481"/>
      <c r="G52" s="1393"/>
      <c r="H52" s="1393"/>
      <c r="I52" s="1393"/>
      <c r="J52" s="1393"/>
      <c r="K52" s="1393"/>
      <c r="L52" s="1393"/>
      <c r="M52" s="1393"/>
      <c r="N52" s="1393"/>
      <c r="O52" s="1393"/>
      <c r="P52" s="1393"/>
      <c r="Q52" s="1393"/>
      <c r="R52" s="1393"/>
      <c r="S52" s="505"/>
      <c r="T52" s="481"/>
      <c r="U52" s="481"/>
    </row>
    <row r="53" spans="1:21" ht="15.6" customHeight="1" x14ac:dyDescent="0.35">
      <c r="A53" s="1417" t="s">
        <v>120</v>
      </c>
      <c r="B53" s="1418"/>
      <c r="C53" s="481"/>
      <c r="D53" s="481"/>
      <c r="E53" s="481"/>
      <c r="F53" s="481"/>
      <c r="G53" s="1406"/>
      <c r="H53" s="1406"/>
      <c r="I53" s="1406"/>
      <c r="J53" s="1406"/>
      <c r="K53" s="1406"/>
      <c r="L53" s="1406"/>
      <c r="M53" s="1406"/>
      <c r="N53" s="1406"/>
      <c r="O53" s="1406"/>
      <c r="P53" s="1406"/>
      <c r="Q53" s="1406"/>
      <c r="R53" s="1406"/>
      <c r="S53" s="505"/>
      <c r="T53" s="481"/>
      <c r="U53" s="481"/>
    </row>
    <row r="54" spans="1:21" x14ac:dyDescent="0.3">
      <c r="A54" s="1407" t="s">
        <v>121</v>
      </c>
      <c r="B54" s="1408"/>
      <c r="C54" s="511" t="s">
        <v>693</v>
      </c>
      <c r="D54" s="1411" t="s">
        <v>123</v>
      </c>
      <c r="E54" s="1412"/>
      <c r="F54" s="1411" t="s">
        <v>124</v>
      </c>
      <c r="G54" s="1412"/>
      <c r="H54" s="1411" t="s">
        <v>125</v>
      </c>
      <c r="I54" s="1415"/>
      <c r="J54" s="1415"/>
      <c r="K54" s="1415"/>
      <c r="L54" s="1415"/>
      <c r="M54" s="1415"/>
      <c r="N54" s="1415"/>
      <c r="O54" s="1415"/>
      <c r="P54" s="1415"/>
      <c r="Q54" s="1415"/>
      <c r="R54" s="1415"/>
      <c r="S54" s="1415"/>
      <c r="T54" s="1391"/>
      <c r="U54" s="1391"/>
    </row>
    <row r="55" spans="1:21" x14ac:dyDescent="0.3">
      <c r="A55" s="1409"/>
      <c r="B55" s="1410"/>
      <c r="C55" s="513" t="s">
        <v>694</v>
      </c>
      <c r="D55" s="1413"/>
      <c r="E55" s="1414"/>
      <c r="F55" s="1413"/>
      <c r="G55" s="1414"/>
      <c r="H55" s="1413"/>
      <c r="I55" s="1416"/>
      <c r="J55" s="1416"/>
      <c r="K55" s="1416"/>
      <c r="L55" s="1416"/>
      <c r="M55" s="1416"/>
      <c r="N55" s="1416"/>
      <c r="O55" s="1416"/>
      <c r="P55" s="1416"/>
      <c r="Q55" s="1416"/>
      <c r="R55" s="1416"/>
      <c r="S55" s="1416"/>
      <c r="T55" s="1391"/>
      <c r="U55" s="1391"/>
    </row>
    <row r="56" spans="1:21" x14ac:dyDescent="0.3">
      <c r="A56" s="1394" t="s">
        <v>695</v>
      </c>
      <c r="B56" s="1395"/>
      <c r="C56" s="1398" t="s">
        <v>696</v>
      </c>
      <c r="D56" s="1493"/>
      <c r="E56" s="1494"/>
      <c r="F56" s="1493"/>
      <c r="G56" s="1494"/>
      <c r="H56" s="1493"/>
      <c r="I56" s="1495"/>
      <c r="J56" s="1495"/>
      <c r="K56" s="1495"/>
      <c r="L56" s="1495"/>
      <c r="M56" s="1495"/>
      <c r="N56" s="1495"/>
      <c r="O56" s="1495"/>
      <c r="P56" s="1495"/>
      <c r="Q56" s="1495"/>
      <c r="R56" s="1495"/>
      <c r="S56" s="1495"/>
      <c r="T56" s="481"/>
      <c r="U56" s="481"/>
    </row>
    <row r="57" spans="1:21" x14ac:dyDescent="0.3">
      <c r="A57" s="1396"/>
      <c r="B57" s="1397"/>
      <c r="C57" s="1399"/>
      <c r="D57" s="1400" t="s">
        <v>623</v>
      </c>
      <c r="E57" s="1401"/>
      <c r="F57" s="1400" t="s">
        <v>623</v>
      </c>
      <c r="G57" s="1401"/>
      <c r="H57" s="1400" t="s">
        <v>623</v>
      </c>
      <c r="I57" s="1402"/>
      <c r="J57" s="1402"/>
      <c r="K57" s="1402"/>
      <c r="L57" s="1402"/>
      <c r="M57" s="1402"/>
      <c r="N57" s="1402"/>
      <c r="O57" s="1402"/>
      <c r="P57" s="1402"/>
      <c r="Q57" s="1402"/>
      <c r="R57" s="1402"/>
      <c r="S57" s="1402"/>
      <c r="T57" s="481"/>
      <c r="U57" s="481"/>
    </row>
    <row r="58" spans="1:21" x14ac:dyDescent="0.3">
      <c r="A58" s="1396"/>
      <c r="B58" s="1397"/>
      <c r="C58" s="1399"/>
      <c r="D58" s="1400"/>
      <c r="E58" s="1401"/>
      <c r="F58" s="1400"/>
      <c r="G58" s="1401"/>
      <c r="H58" s="1400"/>
      <c r="I58" s="1402"/>
      <c r="J58" s="1402"/>
      <c r="K58" s="1402"/>
      <c r="L58" s="1402"/>
      <c r="M58" s="1402"/>
      <c r="N58" s="1402"/>
      <c r="O58" s="1402"/>
      <c r="P58" s="1402"/>
      <c r="Q58" s="1402"/>
      <c r="R58" s="1402"/>
      <c r="S58" s="1402"/>
      <c r="T58" s="481"/>
      <c r="U58" s="481"/>
    </row>
    <row r="59" spans="1:21" x14ac:dyDescent="0.3">
      <c r="A59" s="1396"/>
      <c r="B59" s="1397"/>
      <c r="C59" s="1399"/>
      <c r="D59" s="1400"/>
      <c r="E59" s="1401"/>
      <c r="F59" s="1400"/>
      <c r="G59" s="1401"/>
      <c r="H59" s="1400"/>
      <c r="I59" s="1402"/>
      <c r="J59" s="1402"/>
      <c r="K59" s="1402"/>
      <c r="L59" s="1402"/>
      <c r="M59" s="1402"/>
      <c r="N59" s="1402"/>
      <c r="O59" s="1402"/>
      <c r="P59" s="1402"/>
      <c r="Q59" s="1402"/>
      <c r="R59" s="1402"/>
      <c r="S59" s="1402"/>
      <c r="T59" s="481"/>
      <c r="U59" s="481"/>
    </row>
    <row r="60" spans="1:21" x14ac:dyDescent="0.3">
      <c r="A60" s="1396"/>
      <c r="B60" s="1397"/>
      <c r="C60" s="1399"/>
      <c r="D60" s="1400"/>
      <c r="E60" s="1401"/>
      <c r="F60" s="1400"/>
      <c r="G60" s="1401"/>
      <c r="H60" s="1400"/>
      <c r="I60" s="1402"/>
      <c r="J60" s="1402"/>
      <c r="K60" s="1402"/>
      <c r="L60" s="1402"/>
      <c r="M60" s="1402"/>
      <c r="N60" s="1402"/>
      <c r="O60" s="1402"/>
      <c r="P60" s="1402"/>
      <c r="Q60" s="1402"/>
      <c r="R60" s="1402"/>
      <c r="S60" s="1402"/>
      <c r="T60" s="481"/>
      <c r="U60" s="481"/>
    </row>
    <row r="61" spans="1:21" x14ac:dyDescent="0.3">
      <c r="A61" s="1396"/>
      <c r="B61" s="1397"/>
      <c r="C61" s="1399"/>
      <c r="D61" s="1403"/>
      <c r="E61" s="1404"/>
      <c r="F61" s="1403"/>
      <c r="G61" s="1404"/>
      <c r="H61" s="1403"/>
      <c r="I61" s="1405"/>
      <c r="J61" s="1405"/>
      <c r="K61" s="1405"/>
      <c r="L61" s="1405"/>
      <c r="M61" s="1405"/>
      <c r="N61" s="1405"/>
      <c r="O61" s="1405"/>
      <c r="P61" s="1405"/>
      <c r="Q61" s="1405"/>
      <c r="R61" s="1405"/>
      <c r="S61" s="1405"/>
      <c r="T61" s="481"/>
      <c r="U61" s="481"/>
    </row>
    <row r="62" spans="1:21" x14ac:dyDescent="0.3">
      <c r="A62" s="1392"/>
      <c r="B62" s="1392"/>
      <c r="C62" s="1392"/>
      <c r="D62" s="481"/>
      <c r="E62" s="481"/>
      <c r="F62" s="481"/>
      <c r="G62" s="1393"/>
      <c r="H62" s="1393"/>
      <c r="I62" s="1393"/>
      <c r="J62" s="1393"/>
      <c r="K62" s="1393"/>
      <c r="L62" s="1393"/>
      <c r="M62" s="1393"/>
      <c r="N62" s="1393"/>
      <c r="O62" s="1393"/>
      <c r="P62" s="1393"/>
      <c r="Q62" s="1393"/>
      <c r="R62" s="1393"/>
      <c r="S62" s="1391"/>
      <c r="T62" s="1391"/>
      <c r="U62" s="481"/>
    </row>
    <row r="63" spans="1:21" x14ac:dyDescent="0.3">
      <c r="A63" s="1392"/>
      <c r="B63" s="1392"/>
      <c r="C63" s="1392"/>
      <c r="D63" s="481"/>
      <c r="E63" s="481"/>
      <c r="F63" s="481"/>
      <c r="G63" s="1391"/>
      <c r="H63" s="1391"/>
      <c r="I63" s="1391"/>
      <c r="J63" s="1391"/>
      <c r="K63" s="1391"/>
      <c r="L63" s="1391"/>
      <c r="M63" s="1391"/>
      <c r="N63" s="1391"/>
      <c r="O63" s="1391"/>
      <c r="P63" s="1391"/>
      <c r="Q63" s="1391"/>
      <c r="R63" s="1391"/>
      <c r="S63" s="1391"/>
      <c r="T63" s="1391"/>
      <c r="U63" s="481"/>
    </row>
    <row r="64" spans="1:21" x14ac:dyDescent="0.3">
      <c r="A64" s="1392"/>
      <c r="B64" s="1392"/>
      <c r="C64" s="1392"/>
      <c r="D64" s="481"/>
      <c r="E64" s="481"/>
      <c r="F64" s="481"/>
      <c r="G64" s="1391"/>
      <c r="H64" s="1391"/>
      <c r="I64" s="1391"/>
      <c r="J64" s="1391"/>
      <c r="K64" s="1391"/>
      <c r="L64" s="1391"/>
      <c r="M64" s="1391"/>
      <c r="N64" s="1391"/>
      <c r="O64" s="1391"/>
      <c r="P64" s="1391"/>
      <c r="Q64" s="1391"/>
      <c r="R64" s="1391"/>
      <c r="S64" s="1391"/>
      <c r="T64" s="1391"/>
      <c r="U64" s="481"/>
    </row>
    <row r="65" spans="1:21" x14ac:dyDescent="0.3">
      <c r="A65" s="1392"/>
      <c r="B65" s="1392"/>
      <c r="C65" s="1392"/>
      <c r="D65" s="481"/>
      <c r="E65" s="481"/>
      <c r="F65" s="481"/>
      <c r="G65" s="1391"/>
      <c r="H65" s="1391"/>
      <c r="I65" s="1391"/>
      <c r="J65" s="1391"/>
      <c r="K65" s="1391"/>
      <c r="L65" s="1391"/>
      <c r="M65" s="1391"/>
      <c r="N65" s="1391"/>
      <c r="O65" s="1391"/>
      <c r="P65" s="1391"/>
      <c r="Q65" s="1391"/>
      <c r="R65" s="1391"/>
      <c r="S65" s="1391"/>
      <c r="T65" s="1391"/>
      <c r="U65" s="481"/>
    </row>
    <row r="66" spans="1:21" x14ac:dyDescent="0.3">
      <c r="A66" s="1392"/>
      <c r="B66" s="1392"/>
      <c r="C66" s="1392"/>
      <c r="D66" s="481"/>
      <c r="E66" s="481"/>
      <c r="F66" s="481"/>
      <c r="G66" s="1391"/>
      <c r="H66" s="1391"/>
      <c r="I66" s="1391"/>
      <c r="J66" s="1391"/>
      <c r="K66" s="1391"/>
      <c r="L66" s="1391"/>
      <c r="M66" s="1391"/>
      <c r="N66" s="1391"/>
      <c r="O66" s="1391"/>
      <c r="P66" s="1391"/>
      <c r="Q66" s="1391"/>
      <c r="R66" s="1391"/>
      <c r="S66" s="1391"/>
      <c r="T66" s="1391"/>
      <c r="U66" s="481"/>
    </row>
    <row r="67" spans="1:21" x14ac:dyDescent="0.3">
      <c r="A67" s="1392"/>
      <c r="B67" s="1392"/>
      <c r="C67" s="1392"/>
      <c r="D67" s="481"/>
      <c r="E67" s="481"/>
      <c r="F67" s="481"/>
      <c r="G67" s="1391"/>
      <c r="H67" s="1391"/>
      <c r="I67" s="1391"/>
      <c r="J67" s="1391"/>
      <c r="K67" s="1391"/>
      <c r="L67" s="1391"/>
      <c r="M67" s="1391"/>
      <c r="N67" s="1391"/>
      <c r="O67" s="1391"/>
      <c r="P67" s="1391"/>
      <c r="Q67" s="1391"/>
      <c r="R67" s="1391"/>
      <c r="S67" s="1391"/>
      <c r="T67" s="1391"/>
      <c r="U67" s="481"/>
    </row>
    <row r="68" spans="1:21" x14ac:dyDescent="0.3">
      <c r="A68" s="1392"/>
      <c r="B68" s="1392"/>
      <c r="C68" s="1392"/>
      <c r="D68" s="481"/>
      <c r="E68" s="481"/>
      <c r="F68" s="481"/>
      <c r="G68" s="1391"/>
      <c r="H68" s="1391"/>
      <c r="I68" s="1391"/>
      <c r="J68" s="1391"/>
      <c r="K68" s="1391"/>
      <c r="L68" s="1391"/>
      <c r="M68" s="1391"/>
      <c r="N68" s="1391"/>
      <c r="O68" s="1391"/>
      <c r="P68" s="1391"/>
      <c r="Q68" s="1391"/>
      <c r="R68" s="1391"/>
      <c r="S68" s="1391"/>
      <c r="T68" s="1391"/>
      <c r="U68" s="481"/>
    </row>
    <row r="69" spans="1:21" x14ac:dyDescent="0.3">
      <c r="A69" s="1392"/>
      <c r="B69" s="1392"/>
      <c r="C69" s="1392"/>
      <c r="D69" s="481"/>
      <c r="E69" s="481"/>
      <c r="F69" s="481"/>
      <c r="G69" s="1391"/>
      <c r="H69" s="1391"/>
      <c r="I69" s="1391"/>
      <c r="J69" s="1391"/>
      <c r="K69" s="1391"/>
      <c r="L69" s="1391"/>
      <c r="M69" s="1391"/>
      <c r="N69" s="1391"/>
      <c r="O69" s="1391"/>
      <c r="P69" s="1391"/>
      <c r="Q69" s="1391"/>
      <c r="R69" s="1391"/>
      <c r="S69" s="1391"/>
      <c r="T69" s="1391"/>
      <c r="U69" s="481"/>
    </row>
    <row r="70" spans="1:21" x14ac:dyDescent="0.3">
      <c r="A70" s="1392"/>
      <c r="B70" s="1392"/>
      <c r="C70" s="1392"/>
      <c r="D70" s="481"/>
      <c r="E70" s="481"/>
      <c r="F70" s="481"/>
      <c r="G70" s="1391"/>
      <c r="H70" s="1391"/>
      <c r="I70" s="1391"/>
      <c r="J70" s="1391"/>
      <c r="K70" s="1391"/>
      <c r="L70" s="1391"/>
      <c r="M70" s="1391"/>
      <c r="N70" s="1391"/>
      <c r="O70" s="1391"/>
      <c r="P70" s="1391"/>
      <c r="Q70" s="1391"/>
      <c r="R70" s="1391"/>
      <c r="S70" s="1391"/>
      <c r="T70" s="1391"/>
      <c r="U70" s="481"/>
    </row>
    <row r="71" spans="1:21" x14ac:dyDescent="0.3">
      <c r="A71" s="1392"/>
      <c r="B71" s="1392"/>
      <c r="C71" s="1392"/>
      <c r="D71" s="481"/>
      <c r="E71" s="481"/>
      <c r="F71" s="481"/>
      <c r="G71" s="1391"/>
      <c r="H71" s="1391"/>
      <c r="I71" s="1391"/>
      <c r="J71" s="1391"/>
      <c r="K71" s="1391"/>
      <c r="L71" s="1391"/>
      <c r="M71" s="1391"/>
      <c r="N71" s="1391"/>
      <c r="O71" s="1391"/>
      <c r="P71" s="1391"/>
      <c r="Q71" s="1391"/>
      <c r="R71" s="1391"/>
      <c r="S71" s="1391"/>
      <c r="T71" s="1391"/>
      <c r="U71" s="481"/>
    </row>
  </sheetData>
  <mergeCells count="253">
    <mergeCell ref="B1:S1"/>
    <mergeCell ref="B2:S2"/>
    <mergeCell ref="B3:E3"/>
    <mergeCell ref="F3:G3"/>
    <mergeCell ref="H3:S3"/>
    <mergeCell ref="B4:E4"/>
    <mergeCell ref="F4:G4"/>
    <mergeCell ref="H4:S4"/>
    <mergeCell ref="C10:S10"/>
    <mergeCell ref="A11:A12"/>
    <mergeCell ref="A13:A15"/>
    <mergeCell ref="J13:S13"/>
    <mergeCell ref="J14:S14"/>
    <mergeCell ref="J15:S15"/>
    <mergeCell ref="B15:C15"/>
    <mergeCell ref="B5:S5"/>
    <mergeCell ref="B6:S6"/>
    <mergeCell ref="A7:A9"/>
    <mergeCell ref="C7:S7"/>
    <mergeCell ref="C8:S8"/>
    <mergeCell ref="C9:S9"/>
    <mergeCell ref="A19:F19"/>
    <mergeCell ref="G19:J19"/>
    <mergeCell ref="K19:N19"/>
    <mergeCell ref="O19:S19"/>
    <mergeCell ref="A20:F20"/>
    <mergeCell ref="G20:J20"/>
    <mergeCell ref="K20:N20"/>
    <mergeCell ref="O20:S20"/>
    <mergeCell ref="G16:J16"/>
    <mergeCell ref="K16:N16"/>
    <mergeCell ref="O16:S16"/>
    <mergeCell ref="A17:F17"/>
    <mergeCell ref="G17:J17"/>
    <mergeCell ref="K17:N17"/>
    <mergeCell ref="O17:S17"/>
    <mergeCell ref="B16:C16"/>
    <mergeCell ref="A18:F18"/>
    <mergeCell ref="G18:J18"/>
    <mergeCell ref="K18:N18"/>
    <mergeCell ref="O18:S18"/>
    <mergeCell ref="A33:B33"/>
    <mergeCell ref="A34:B35"/>
    <mergeCell ref="O29:S29"/>
    <mergeCell ref="O30:S30"/>
    <mergeCell ref="O31:S31"/>
    <mergeCell ref="A29:B29"/>
    <mergeCell ref="C29:D29"/>
    <mergeCell ref="O23:S23"/>
    <mergeCell ref="O24:S24"/>
    <mergeCell ref="O25:S25"/>
    <mergeCell ref="K26:N26"/>
    <mergeCell ref="O26:S26"/>
    <mergeCell ref="E26:F26"/>
    <mergeCell ref="C27:D27"/>
    <mergeCell ref="K27:N27"/>
    <mergeCell ref="A23:B23"/>
    <mergeCell ref="C23:D23"/>
    <mergeCell ref="E23:F23"/>
    <mergeCell ref="G23:J23"/>
    <mergeCell ref="K23:N23"/>
    <mergeCell ref="A24:B27"/>
    <mergeCell ref="C24:D24"/>
    <mergeCell ref="E24:F24"/>
    <mergeCell ref="G24:J27"/>
    <mergeCell ref="A66:C66"/>
    <mergeCell ref="A67:C67"/>
    <mergeCell ref="A68:C68"/>
    <mergeCell ref="B11:S12"/>
    <mergeCell ref="B13:C13"/>
    <mergeCell ref="G13:I13"/>
    <mergeCell ref="G14:I14"/>
    <mergeCell ref="G15:I15"/>
    <mergeCell ref="B14:C14"/>
    <mergeCell ref="A62:C62"/>
    <mergeCell ref="A63:C63"/>
    <mergeCell ref="A64:C64"/>
    <mergeCell ref="D57:E57"/>
    <mergeCell ref="F57:G57"/>
    <mergeCell ref="H57:S57"/>
    <mergeCell ref="D58:E58"/>
    <mergeCell ref="F58:G58"/>
    <mergeCell ref="H58:S58"/>
    <mergeCell ref="D56:E56"/>
    <mergeCell ref="F56:G56"/>
    <mergeCell ref="H56:S56"/>
    <mergeCell ref="A48:C48"/>
    <mergeCell ref="A49:C49"/>
    <mergeCell ref="A50:C50"/>
    <mergeCell ref="A21:F21"/>
    <mergeCell ref="G21:J21"/>
    <mergeCell ref="K21:N21"/>
    <mergeCell ref="O21:S21"/>
    <mergeCell ref="A65:C65"/>
    <mergeCell ref="A51:C51"/>
    <mergeCell ref="A52:C52"/>
    <mergeCell ref="A40:C40"/>
    <mergeCell ref="A41:C41"/>
    <mergeCell ref="A42:C42"/>
    <mergeCell ref="A43:C43"/>
    <mergeCell ref="A44:C44"/>
    <mergeCell ref="A45:C45"/>
    <mergeCell ref="A46:C46"/>
    <mergeCell ref="A47:C47"/>
    <mergeCell ref="Q36:R36"/>
    <mergeCell ref="A37:B37"/>
    <mergeCell ref="G37:H37"/>
    <mergeCell ref="I37:J37"/>
    <mergeCell ref="C34:E34"/>
    <mergeCell ref="C25:D25"/>
    <mergeCell ref="E25:F25"/>
    <mergeCell ref="K25:N25"/>
    <mergeCell ref="C26:D26"/>
    <mergeCell ref="K24:N24"/>
    <mergeCell ref="E29:F29"/>
    <mergeCell ref="G29:J29"/>
    <mergeCell ref="K29:N29"/>
    <mergeCell ref="A30:B32"/>
    <mergeCell ref="C30:D32"/>
    <mergeCell ref="E30:F32"/>
    <mergeCell ref="G30:J32"/>
    <mergeCell ref="K30:N32"/>
    <mergeCell ref="O27:S27"/>
    <mergeCell ref="B28:C28"/>
    <mergeCell ref="G28:H28"/>
    <mergeCell ref="I28:J28"/>
    <mergeCell ref="K28:L28"/>
    <mergeCell ref="M28:N28"/>
    <mergeCell ref="O28:P28"/>
    <mergeCell ref="Q28:R28"/>
    <mergeCell ref="O32:S32"/>
    <mergeCell ref="A38:C39"/>
    <mergeCell ref="D38:D39"/>
    <mergeCell ref="F38:F39"/>
    <mergeCell ref="G38:S38"/>
    <mergeCell ref="F34:G34"/>
    <mergeCell ref="F35:G35"/>
    <mergeCell ref="C35:E35"/>
    <mergeCell ref="H35:S35"/>
    <mergeCell ref="B36:C36"/>
    <mergeCell ref="G36:H36"/>
    <mergeCell ref="I36:J36"/>
    <mergeCell ref="K36:L36"/>
    <mergeCell ref="M36:N36"/>
    <mergeCell ref="O36:P36"/>
    <mergeCell ref="H34:S34"/>
    <mergeCell ref="G52:H52"/>
    <mergeCell ref="I52:J52"/>
    <mergeCell ref="K52:L52"/>
    <mergeCell ref="M52:N52"/>
    <mergeCell ref="O52:P52"/>
    <mergeCell ref="Q52:R52"/>
    <mergeCell ref="K37:L37"/>
    <mergeCell ref="M37:N37"/>
    <mergeCell ref="O37:P37"/>
    <mergeCell ref="Q37:R37"/>
    <mergeCell ref="Q53:R53"/>
    <mergeCell ref="A54:B55"/>
    <mergeCell ref="D54:E55"/>
    <mergeCell ref="F54:G55"/>
    <mergeCell ref="H54:S55"/>
    <mergeCell ref="T54:T55"/>
    <mergeCell ref="A53:B53"/>
    <mergeCell ref="G53:H53"/>
    <mergeCell ref="I53:J53"/>
    <mergeCell ref="K53:L53"/>
    <mergeCell ref="M53:N53"/>
    <mergeCell ref="O53:P53"/>
    <mergeCell ref="U54:U55"/>
    <mergeCell ref="A56:B61"/>
    <mergeCell ref="C56:C61"/>
    <mergeCell ref="D59:E59"/>
    <mergeCell ref="F59:G59"/>
    <mergeCell ref="H59:S59"/>
    <mergeCell ref="D60:E60"/>
    <mergeCell ref="F60:G60"/>
    <mergeCell ref="H60:S60"/>
    <mergeCell ref="D61:E61"/>
    <mergeCell ref="F61:G61"/>
    <mergeCell ref="H61:S61"/>
    <mergeCell ref="G62:H62"/>
    <mergeCell ref="I62:J62"/>
    <mergeCell ref="K62:L62"/>
    <mergeCell ref="M62:N62"/>
    <mergeCell ref="O62:P62"/>
    <mergeCell ref="Q62:R62"/>
    <mergeCell ref="S62:T62"/>
    <mergeCell ref="S63:T63"/>
    <mergeCell ref="G64:H64"/>
    <mergeCell ref="I64:J64"/>
    <mergeCell ref="K64:L64"/>
    <mergeCell ref="M64:N64"/>
    <mergeCell ref="O64:P64"/>
    <mergeCell ref="Q64:R64"/>
    <mergeCell ref="S64:T64"/>
    <mergeCell ref="G63:H63"/>
    <mergeCell ref="I63:J63"/>
    <mergeCell ref="K63:L63"/>
    <mergeCell ref="M63:N63"/>
    <mergeCell ref="O63:P63"/>
    <mergeCell ref="Q63:R63"/>
    <mergeCell ref="S65:T65"/>
    <mergeCell ref="G66:H66"/>
    <mergeCell ref="I66:J66"/>
    <mergeCell ref="K66:L66"/>
    <mergeCell ref="M66:N66"/>
    <mergeCell ref="O66:P66"/>
    <mergeCell ref="Q66:R66"/>
    <mergeCell ref="S66:T66"/>
    <mergeCell ref="G65:H65"/>
    <mergeCell ref="I65:J65"/>
    <mergeCell ref="K65:L65"/>
    <mergeCell ref="M65:N65"/>
    <mergeCell ref="O65:P65"/>
    <mergeCell ref="Q65:R65"/>
    <mergeCell ref="S67:T67"/>
    <mergeCell ref="G68:H68"/>
    <mergeCell ref="I68:J68"/>
    <mergeCell ref="K68:L68"/>
    <mergeCell ref="M68:N68"/>
    <mergeCell ref="O68:P68"/>
    <mergeCell ref="Q68:R68"/>
    <mergeCell ref="S68:T68"/>
    <mergeCell ref="G67:H67"/>
    <mergeCell ref="I67:J67"/>
    <mergeCell ref="K67:L67"/>
    <mergeCell ref="M67:N67"/>
    <mergeCell ref="O67:P67"/>
    <mergeCell ref="Q67:R67"/>
    <mergeCell ref="Q71:R71"/>
    <mergeCell ref="S71:T71"/>
    <mergeCell ref="A71:C71"/>
    <mergeCell ref="G71:H71"/>
    <mergeCell ref="I71:J71"/>
    <mergeCell ref="K71:L71"/>
    <mergeCell ref="M71:N71"/>
    <mergeCell ref="O71:P71"/>
    <mergeCell ref="Q69:R69"/>
    <mergeCell ref="S69:T69"/>
    <mergeCell ref="A70:C70"/>
    <mergeCell ref="G70:H70"/>
    <mergeCell ref="I70:J70"/>
    <mergeCell ref="K70:L70"/>
    <mergeCell ref="M70:N70"/>
    <mergeCell ref="O70:P70"/>
    <mergeCell ref="Q70:R70"/>
    <mergeCell ref="S70:T70"/>
    <mergeCell ref="A69:C69"/>
    <mergeCell ref="G69:H69"/>
    <mergeCell ref="I69:J69"/>
    <mergeCell ref="K69:L69"/>
    <mergeCell ref="M69:N69"/>
    <mergeCell ref="O69:P69"/>
  </mergeCells>
  <printOptions horizontalCentered="1"/>
  <pageMargins left="0" right="0" top="0.74803149606299213" bottom="0.74803149606299213" header="0.31496062992125984" footer="0.31496062992125984"/>
  <pageSetup paperSize="9" scale="40" fitToHeight="0" orientation="portrait" horizontalDpi="1200" verticalDpi="1200" r:id="rId1"/>
  <headerFooter>
    <oddHeader>&amp;C&amp;"TH SarabunPSK,ธรรมดา"&amp;12แผนวิสาหกิจระยะ 5 ปี ปีบัญชี 2567-2571 (ทบทวนครั้งที่ 1) และแผนปฏิบัติการ ธ.ก.ส. ปีบัญชี 2568</oddHeader>
    <oddFooter>&amp;L&amp;"TH SarabunPSK,ธรรมดา"&amp;12เอกสารใช้เฉพาะภายใน ธ.ก.ส. เท่านั้น&amp;C&amp;"TH SarabunPSK,ธรรมดา"&amp;12&amp;A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A1:U73"/>
  <sheetViews>
    <sheetView topLeftCell="A24" zoomScale="70" zoomScaleNormal="70" workbookViewId="0">
      <selection activeCell="B1" sqref="B1:S1"/>
    </sheetView>
  </sheetViews>
  <sheetFormatPr defaultColWidth="8.59765625" defaultRowHeight="15.6" x14ac:dyDescent="0.3"/>
  <cols>
    <col min="1" max="1" width="19.69921875" style="74" customWidth="1"/>
    <col min="2" max="2" width="3.19921875" style="74" customWidth="1"/>
    <col min="3" max="3" width="22.09765625" style="74" customWidth="1"/>
    <col min="4" max="4" width="19.09765625" style="74" customWidth="1"/>
    <col min="5" max="5" width="11.19921875" style="74" customWidth="1"/>
    <col min="6" max="6" width="7.59765625" style="74" customWidth="1"/>
    <col min="7" max="19" width="4.19921875" style="74" customWidth="1"/>
    <col min="20" max="16384" width="8.59765625" style="74"/>
  </cols>
  <sheetData>
    <row r="1" spans="1:21" ht="18" x14ac:dyDescent="0.35">
      <c r="A1" s="480"/>
      <c r="B1" s="1386" t="s">
        <v>697</v>
      </c>
      <c r="C1" s="1553"/>
      <c r="D1" s="1553"/>
      <c r="E1" s="1553"/>
      <c r="F1" s="1553"/>
      <c r="G1" s="1553"/>
      <c r="H1" s="1553"/>
      <c r="I1" s="1553"/>
      <c r="J1" s="1553"/>
      <c r="K1" s="1553"/>
      <c r="L1" s="1553"/>
      <c r="M1" s="1553"/>
      <c r="N1" s="1553"/>
      <c r="O1" s="1553"/>
      <c r="P1" s="1553"/>
      <c r="Q1" s="1553"/>
      <c r="R1" s="1553"/>
      <c r="S1" s="1553"/>
      <c r="T1" s="481"/>
      <c r="U1" s="481"/>
    </row>
    <row r="2" spans="1:21" x14ac:dyDescent="0.3">
      <c r="A2" s="482" t="s">
        <v>61</v>
      </c>
      <c r="B2" s="1549" t="s">
        <v>698</v>
      </c>
      <c r="C2" s="1550"/>
      <c r="D2" s="1550"/>
      <c r="E2" s="1550"/>
      <c r="F2" s="1550"/>
      <c r="G2" s="1550"/>
      <c r="H2" s="1550"/>
      <c r="I2" s="1550"/>
      <c r="J2" s="1550"/>
      <c r="K2" s="1550"/>
      <c r="L2" s="1550"/>
      <c r="M2" s="1550"/>
      <c r="N2" s="1550"/>
      <c r="O2" s="1550"/>
      <c r="P2" s="1550"/>
      <c r="Q2" s="1550"/>
      <c r="R2" s="1550"/>
      <c r="S2" s="1550"/>
      <c r="T2" s="481"/>
      <c r="U2" s="481"/>
    </row>
    <row r="3" spans="1:21" x14ac:dyDescent="0.3">
      <c r="A3" s="483" t="s">
        <v>63</v>
      </c>
      <c r="B3" s="1549" t="s">
        <v>132</v>
      </c>
      <c r="C3" s="1550"/>
      <c r="D3" s="1550"/>
      <c r="E3" s="1550"/>
      <c r="F3" s="1476" t="s">
        <v>65</v>
      </c>
      <c r="G3" s="1477"/>
      <c r="H3" s="1549" t="s">
        <v>657</v>
      </c>
      <c r="I3" s="1550"/>
      <c r="J3" s="1550"/>
      <c r="K3" s="1550"/>
      <c r="L3" s="1550"/>
      <c r="M3" s="1550"/>
      <c r="N3" s="1550"/>
      <c r="O3" s="1550"/>
      <c r="P3" s="1550"/>
      <c r="Q3" s="1550"/>
      <c r="R3" s="1550"/>
      <c r="S3" s="1550"/>
      <c r="T3" s="481"/>
      <c r="U3" s="481"/>
    </row>
    <row r="4" spans="1:21" x14ac:dyDescent="0.3">
      <c r="A4" s="486" t="s">
        <v>356</v>
      </c>
      <c r="B4" s="1554" t="s">
        <v>133</v>
      </c>
      <c r="C4" s="1555"/>
      <c r="D4" s="1555"/>
      <c r="E4" s="1555"/>
      <c r="F4" s="1555" t="s">
        <v>67</v>
      </c>
      <c r="G4" s="1555"/>
      <c r="H4" s="1556" t="s">
        <v>357</v>
      </c>
      <c r="I4" s="1556"/>
      <c r="J4" s="1556"/>
      <c r="K4" s="1556"/>
      <c r="L4" s="1556"/>
      <c r="M4" s="1556"/>
      <c r="N4" s="1556"/>
      <c r="O4" s="1556"/>
      <c r="P4" s="1556"/>
      <c r="Q4" s="1556"/>
      <c r="R4" s="1556"/>
      <c r="S4" s="1556"/>
      <c r="T4" s="481"/>
      <c r="U4" s="481"/>
    </row>
    <row r="5" spans="1:21" x14ac:dyDescent="0.3">
      <c r="A5" s="483" t="s">
        <v>69</v>
      </c>
      <c r="B5" s="1549" t="s">
        <v>136</v>
      </c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481"/>
      <c r="U5" s="481"/>
    </row>
    <row r="6" spans="1:21" x14ac:dyDescent="0.3">
      <c r="A6" s="483" t="s">
        <v>70</v>
      </c>
      <c r="B6" s="1549" t="s">
        <v>358</v>
      </c>
      <c r="C6" s="1550"/>
      <c r="D6" s="1550"/>
      <c r="E6" s="1550"/>
      <c r="F6" s="1550"/>
      <c r="G6" s="1550"/>
      <c r="H6" s="1550"/>
      <c r="I6" s="1550"/>
      <c r="J6" s="1550"/>
      <c r="K6" s="1550"/>
      <c r="L6" s="1550"/>
      <c r="M6" s="1550"/>
      <c r="N6" s="1550"/>
      <c r="O6" s="1550"/>
      <c r="P6" s="1550"/>
      <c r="Q6" s="1550"/>
      <c r="R6" s="1550"/>
      <c r="S6" s="1550"/>
      <c r="T6" s="481"/>
      <c r="U6" s="481"/>
    </row>
    <row r="7" spans="1:21" x14ac:dyDescent="0.3">
      <c r="A7" s="1545" t="s">
        <v>71</v>
      </c>
      <c r="B7" s="488">
        <v>1</v>
      </c>
      <c r="C7" s="1551" t="s">
        <v>360</v>
      </c>
      <c r="D7" s="1551"/>
      <c r="E7" s="1551"/>
      <c r="F7" s="1551"/>
      <c r="G7" s="1551"/>
      <c r="H7" s="1551"/>
      <c r="I7" s="1551"/>
      <c r="J7" s="1551"/>
      <c r="K7" s="1551"/>
      <c r="L7" s="1551"/>
      <c r="M7" s="1551"/>
      <c r="N7" s="1551"/>
      <c r="O7" s="1551"/>
      <c r="P7" s="1551"/>
      <c r="Q7" s="1551"/>
      <c r="R7" s="1551"/>
      <c r="S7" s="1551"/>
      <c r="T7" s="481"/>
      <c r="U7" s="481"/>
    </row>
    <row r="8" spans="1:21" x14ac:dyDescent="0.3">
      <c r="A8" s="1545"/>
      <c r="B8" s="488">
        <v>2</v>
      </c>
      <c r="C8" s="1551"/>
      <c r="D8" s="1551"/>
      <c r="E8" s="1551"/>
      <c r="F8" s="1551"/>
      <c r="G8" s="1551"/>
      <c r="H8" s="1551"/>
      <c r="I8" s="1551"/>
      <c r="J8" s="1551"/>
      <c r="K8" s="1551"/>
      <c r="L8" s="1551"/>
      <c r="M8" s="1551"/>
      <c r="N8" s="1551"/>
      <c r="O8" s="1551"/>
      <c r="P8" s="1551"/>
      <c r="Q8" s="1551"/>
      <c r="R8" s="1551"/>
      <c r="S8" s="1551"/>
      <c r="T8" s="481"/>
      <c r="U8" s="481"/>
    </row>
    <row r="9" spans="1:21" x14ac:dyDescent="0.3">
      <c r="A9" s="1545"/>
      <c r="B9" s="489">
        <v>3</v>
      </c>
      <c r="C9" s="1552"/>
      <c r="D9" s="1552"/>
      <c r="E9" s="1552"/>
      <c r="F9" s="1552"/>
      <c r="G9" s="1552"/>
      <c r="H9" s="1552"/>
      <c r="I9" s="1552"/>
      <c r="J9" s="1552"/>
      <c r="K9" s="1552"/>
      <c r="L9" s="1552"/>
      <c r="M9" s="1552"/>
      <c r="N9" s="1552"/>
      <c r="O9" s="1552"/>
      <c r="P9" s="1552"/>
      <c r="Q9" s="1552"/>
      <c r="R9" s="1552"/>
      <c r="S9" s="1552"/>
      <c r="T9" s="481"/>
      <c r="U9" s="481"/>
    </row>
    <row r="10" spans="1:21" ht="18" x14ac:dyDescent="0.35">
      <c r="A10" s="490" t="s">
        <v>72</v>
      </c>
      <c r="B10" s="491"/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7"/>
      <c r="O10" s="1557"/>
      <c r="P10" s="1557"/>
      <c r="Q10" s="1557"/>
      <c r="R10" s="1557"/>
      <c r="S10" s="1557"/>
      <c r="T10" s="481"/>
      <c r="U10" s="481"/>
    </row>
    <row r="11" spans="1:21" x14ac:dyDescent="0.3">
      <c r="A11" s="1543" t="s">
        <v>73</v>
      </c>
      <c r="B11" s="1572" t="s">
        <v>699</v>
      </c>
      <c r="C11" s="1573"/>
      <c r="D11" s="1573"/>
      <c r="E11" s="1573"/>
      <c r="F11" s="1573"/>
      <c r="G11" s="1573"/>
      <c r="H11" s="1573"/>
      <c r="I11" s="1573"/>
      <c r="J11" s="1573"/>
      <c r="K11" s="1573"/>
      <c r="L11" s="1573"/>
      <c r="M11" s="1573"/>
      <c r="N11" s="1573"/>
      <c r="O11" s="1573"/>
      <c r="P11" s="1573"/>
      <c r="Q11" s="1573"/>
      <c r="R11" s="1573"/>
      <c r="S11" s="1573"/>
      <c r="T11" s="481" t="s">
        <v>137</v>
      </c>
      <c r="U11" s="481"/>
    </row>
    <row r="12" spans="1:21" x14ac:dyDescent="0.3">
      <c r="A12" s="1544"/>
      <c r="B12" s="1574"/>
      <c r="C12" s="1575"/>
      <c r="D12" s="1575"/>
      <c r="E12" s="1575"/>
      <c r="F12" s="1575"/>
      <c r="G12" s="1575"/>
      <c r="H12" s="1575"/>
      <c r="I12" s="1575"/>
      <c r="J12" s="1575"/>
      <c r="K12" s="1575"/>
      <c r="L12" s="1575"/>
      <c r="M12" s="1575"/>
      <c r="N12" s="1575"/>
      <c r="O12" s="1575"/>
      <c r="P12" s="1575"/>
      <c r="Q12" s="1575"/>
      <c r="R12" s="1575"/>
      <c r="S12" s="1575"/>
      <c r="T12" s="481"/>
      <c r="U12" s="481"/>
    </row>
    <row r="13" spans="1:21" ht="15.6" customHeight="1" x14ac:dyDescent="0.3">
      <c r="A13" s="1543" t="s">
        <v>74</v>
      </c>
      <c r="B13" s="1576" t="s">
        <v>700</v>
      </c>
      <c r="C13" s="1393"/>
      <c r="D13" s="492"/>
      <c r="E13" s="493"/>
      <c r="F13" s="494"/>
      <c r="G13" s="1484" t="s">
        <v>660</v>
      </c>
      <c r="H13" s="1471"/>
      <c r="I13" s="1472"/>
      <c r="J13" s="1576" t="s">
        <v>661</v>
      </c>
      <c r="K13" s="1393"/>
      <c r="L13" s="1393"/>
      <c r="M13" s="1393"/>
      <c r="N13" s="1393"/>
      <c r="O13" s="1393"/>
      <c r="P13" s="1393"/>
      <c r="Q13" s="1393"/>
      <c r="R13" s="1393"/>
      <c r="S13" s="1393"/>
      <c r="T13" s="481"/>
      <c r="U13" s="481"/>
    </row>
    <row r="14" spans="1:21" ht="15.6" customHeight="1" x14ac:dyDescent="0.3">
      <c r="A14" s="1545"/>
      <c r="B14" s="1577" t="s">
        <v>701</v>
      </c>
      <c r="C14" s="1578"/>
      <c r="D14" s="491"/>
      <c r="E14" s="487"/>
      <c r="F14" s="495"/>
      <c r="G14" s="1485" t="s">
        <v>663</v>
      </c>
      <c r="H14" s="1486"/>
      <c r="I14" s="1487"/>
      <c r="J14" s="1625" t="s">
        <v>664</v>
      </c>
      <c r="K14" s="1391"/>
      <c r="L14" s="1391"/>
      <c r="M14" s="1391"/>
      <c r="N14" s="1391"/>
      <c r="O14" s="1391"/>
      <c r="P14" s="1391"/>
      <c r="Q14" s="1391"/>
      <c r="R14" s="1391"/>
      <c r="S14" s="1391"/>
      <c r="T14" s="481"/>
      <c r="U14" s="481"/>
    </row>
    <row r="15" spans="1:21" x14ac:dyDescent="0.3">
      <c r="A15" s="1545"/>
      <c r="B15" s="1579"/>
      <c r="C15" s="1580"/>
      <c r="D15" s="497"/>
      <c r="E15" s="497"/>
      <c r="F15" s="498"/>
      <c r="G15" s="1488"/>
      <c r="H15" s="1489"/>
      <c r="I15" s="1490"/>
      <c r="J15" s="1546"/>
      <c r="K15" s="1505"/>
      <c r="L15" s="1505"/>
      <c r="M15" s="1505"/>
      <c r="N15" s="1505"/>
      <c r="O15" s="1505"/>
      <c r="P15" s="1505"/>
      <c r="Q15" s="1505"/>
      <c r="R15" s="1505"/>
      <c r="S15" s="1505"/>
      <c r="T15" s="481"/>
      <c r="U15" s="481"/>
    </row>
    <row r="16" spans="1:21" ht="18" x14ac:dyDescent="0.3">
      <c r="A16" s="499" t="s">
        <v>76</v>
      </c>
      <c r="B16" s="1608"/>
      <c r="C16" s="1608"/>
      <c r="D16" s="481"/>
      <c r="E16" s="481"/>
      <c r="F16" s="481"/>
      <c r="G16" s="1448" t="s">
        <v>77</v>
      </c>
      <c r="H16" s="1449"/>
      <c r="I16" s="1449"/>
      <c r="J16" s="1450"/>
      <c r="K16" s="1448" t="s">
        <v>78</v>
      </c>
      <c r="L16" s="1449"/>
      <c r="M16" s="1449"/>
      <c r="N16" s="1450"/>
      <c r="O16" s="1448" t="s">
        <v>79</v>
      </c>
      <c r="P16" s="1449"/>
      <c r="Q16" s="1449"/>
      <c r="R16" s="1449"/>
      <c r="S16" s="1449"/>
      <c r="T16" s="481"/>
      <c r="U16" s="481"/>
    </row>
    <row r="17" spans="1:21" x14ac:dyDescent="0.3">
      <c r="A17" s="1599" t="s">
        <v>702</v>
      </c>
      <c r="B17" s="1600"/>
      <c r="C17" s="1600"/>
      <c r="D17" s="1600"/>
      <c r="E17" s="1600"/>
      <c r="F17" s="1601"/>
      <c r="G17" s="1602">
        <v>8000000</v>
      </c>
      <c r="H17" s="1603"/>
      <c r="I17" s="1603"/>
      <c r="J17" s="1604"/>
      <c r="K17" s="1605"/>
      <c r="L17" s="1606"/>
      <c r="M17" s="1606"/>
      <c r="N17" s="1607"/>
      <c r="O17" s="1605"/>
      <c r="P17" s="1606"/>
      <c r="Q17" s="1606"/>
      <c r="R17" s="1606"/>
      <c r="S17" s="1606"/>
      <c r="T17" s="481"/>
      <c r="U17" s="481"/>
    </row>
    <row r="18" spans="1:21" x14ac:dyDescent="0.3">
      <c r="A18" s="1599" t="s">
        <v>703</v>
      </c>
      <c r="B18" s="1600"/>
      <c r="C18" s="1600"/>
      <c r="D18" s="1600"/>
      <c r="E18" s="1600"/>
      <c r="F18" s="1601"/>
      <c r="G18" s="1609">
        <v>5000000</v>
      </c>
      <c r="H18" s="1610"/>
      <c r="I18" s="1610"/>
      <c r="J18" s="1611"/>
      <c r="K18" s="1612"/>
      <c r="L18" s="1613"/>
      <c r="M18" s="1613"/>
      <c r="N18" s="1614"/>
      <c r="O18" s="1612"/>
      <c r="P18" s="1613"/>
      <c r="Q18" s="1613"/>
      <c r="R18" s="1613"/>
      <c r="S18" s="1613"/>
      <c r="T18" s="481"/>
      <c r="U18" s="481"/>
    </row>
    <row r="19" spans="1:21" x14ac:dyDescent="0.3">
      <c r="A19" s="1579"/>
      <c r="B19" s="1580"/>
      <c r="C19" s="1580"/>
      <c r="D19" s="1580"/>
      <c r="E19" s="1580"/>
      <c r="F19" s="1615"/>
      <c r="G19" s="1616"/>
      <c r="H19" s="1617"/>
      <c r="I19" s="1617"/>
      <c r="J19" s="1618"/>
      <c r="K19" s="1616"/>
      <c r="L19" s="1617"/>
      <c r="M19" s="1617"/>
      <c r="N19" s="1618"/>
      <c r="O19" s="1616"/>
      <c r="P19" s="1617"/>
      <c r="Q19" s="1617"/>
      <c r="R19" s="1617"/>
      <c r="S19" s="1617"/>
      <c r="T19" s="481"/>
      <c r="U19" s="481"/>
    </row>
    <row r="20" spans="1:21" ht="16.2" thickBot="1" x14ac:dyDescent="0.35">
      <c r="A20" s="1619" t="s">
        <v>80</v>
      </c>
      <c r="B20" s="1620"/>
      <c r="C20" s="1620"/>
      <c r="D20" s="1620"/>
      <c r="E20" s="1620"/>
      <c r="F20" s="1621"/>
      <c r="G20" s="1622">
        <v>13000000</v>
      </c>
      <c r="H20" s="1623"/>
      <c r="I20" s="1623"/>
      <c r="J20" s="1624"/>
      <c r="K20" s="1594">
        <v>0</v>
      </c>
      <c r="L20" s="1595"/>
      <c r="M20" s="1595"/>
      <c r="N20" s="1596"/>
      <c r="O20" s="1597">
        <v>0</v>
      </c>
      <c r="P20" s="1598"/>
      <c r="Q20" s="1598"/>
      <c r="R20" s="1598"/>
      <c r="S20" s="1598"/>
      <c r="T20" s="481"/>
      <c r="U20" s="481"/>
    </row>
    <row r="21" spans="1:21" ht="16.2" thickTop="1" x14ac:dyDescent="0.3">
      <c r="A21" s="500"/>
      <c r="B21" s="501"/>
      <c r="C21" s="501"/>
      <c r="D21" s="501"/>
      <c r="E21" s="501"/>
      <c r="F21" s="501"/>
      <c r="G21" s="484"/>
      <c r="H21" s="484"/>
      <c r="I21" s="484"/>
      <c r="J21" s="484"/>
      <c r="K21" s="484"/>
      <c r="L21" s="484"/>
      <c r="M21" s="484"/>
      <c r="N21" s="484"/>
      <c r="O21" s="484"/>
      <c r="P21" s="484"/>
      <c r="Q21" s="484"/>
      <c r="R21" s="484"/>
      <c r="S21" s="485"/>
      <c r="T21" s="481"/>
      <c r="U21" s="481"/>
    </row>
    <row r="22" spans="1:21" x14ac:dyDescent="0.3">
      <c r="A22" s="1446" t="s">
        <v>81</v>
      </c>
      <c r="B22" s="1447"/>
      <c r="C22" s="1446" t="s">
        <v>82</v>
      </c>
      <c r="D22" s="1447"/>
      <c r="E22" s="1446" t="s">
        <v>83</v>
      </c>
      <c r="F22" s="1447"/>
      <c r="G22" s="1448" t="s">
        <v>81</v>
      </c>
      <c r="H22" s="1449"/>
      <c r="I22" s="1449"/>
      <c r="J22" s="1450"/>
      <c r="K22" s="1448" t="s">
        <v>82</v>
      </c>
      <c r="L22" s="1449"/>
      <c r="M22" s="1449"/>
      <c r="N22" s="1450"/>
      <c r="O22" s="1448" t="s">
        <v>83</v>
      </c>
      <c r="P22" s="1449"/>
      <c r="Q22" s="1449"/>
      <c r="R22" s="1449"/>
      <c r="S22" s="1449"/>
      <c r="T22" s="481"/>
      <c r="U22" s="481"/>
    </row>
    <row r="23" spans="1:21" ht="15.6" customHeight="1" x14ac:dyDescent="0.3">
      <c r="A23" s="1498" t="s">
        <v>84</v>
      </c>
      <c r="B23" s="1568"/>
      <c r="C23" s="1510"/>
      <c r="D23" s="1509"/>
      <c r="E23" s="1510"/>
      <c r="F23" s="1567"/>
      <c r="G23" s="1570" t="s">
        <v>85</v>
      </c>
      <c r="H23" s="1499"/>
      <c r="I23" s="1499"/>
      <c r="J23" s="1568"/>
      <c r="K23" s="1498" t="s">
        <v>704</v>
      </c>
      <c r="L23" s="1499"/>
      <c r="M23" s="1499"/>
      <c r="N23" s="1568"/>
      <c r="O23" s="1498" t="s">
        <v>705</v>
      </c>
      <c r="P23" s="1499"/>
      <c r="Q23" s="1499"/>
      <c r="R23" s="1499"/>
      <c r="S23" s="1499"/>
      <c r="T23" s="481"/>
      <c r="U23" s="481"/>
    </row>
    <row r="24" spans="1:21" x14ac:dyDescent="0.3">
      <c r="A24" s="1500"/>
      <c r="B24" s="1569"/>
      <c r="C24" s="1475"/>
      <c r="D24" s="1474"/>
      <c r="E24" s="1475"/>
      <c r="F24" s="1562"/>
      <c r="G24" s="1571"/>
      <c r="H24" s="1501"/>
      <c r="I24" s="1501"/>
      <c r="J24" s="1569"/>
      <c r="K24" s="1500"/>
      <c r="L24" s="1501"/>
      <c r="M24" s="1501"/>
      <c r="N24" s="1569"/>
      <c r="O24" s="1500"/>
      <c r="P24" s="1501"/>
      <c r="Q24" s="1501"/>
      <c r="R24" s="1501"/>
      <c r="S24" s="1501"/>
      <c r="T24" s="481"/>
      <c r="U24" s="481"/>
    </row>
    <row r="25" spans="1:21" x14ac:dyDescent="0.3">
      <c r="A25" s="1500"/>
      <c r="B25" s="1569"/>
      <c r="C25" s="1475" t="s">
        <v>706</v>
      </c>
      <c r="D25" s="1474"/>
      <c r="E25" s="1475" t="s">
        <v>707</v>
      </c>
      <c r="F25" s="1562"/>
      <c r="G25" s="1571"/>
      <c r="H25" s="1501"/>
      <c r="I25" s="1501"/>
      <c r="J25" s="1569"/>
      <c r="K25" s="1500"/>
      <c r="L25" s="1501"/>
      <c r="M25" s="1501"/>
      <c r="N25" s="1569"/>
      <c r="O25" s="1500"/>
      <c r="P25" s="1501"/>
      <c r="Q25" s="1501"/>
      <c r="R25" s="1501"/>
      <c r="S25" s="1501"/>
      <c r="T25" s="481"/>
      <c r="U25" s="481"/>
    </row>
    <row r="26" spans="1:21" x14ac:dyDescent="0.3">
      <c r="A26" s="1500"/>
      <c r="B26" s="1569"/>
      <c r="C26" s="1546"/>
      <c r="D26" s="1506"/>
      <c r="E26" s="502"/>
      <c r="F26" s="503"/>
      <c r="G26" s="1571"/>
      <c r="H26" s="1501"/>
      <c r="I26" s="1501"/>
      <c r="J26" s="1569"/>
      <c r="K26" s="1500"/>
      <c r="L26" s="1501"/>
      <c r="M26" s="1501"/>
      <c r="N26" s="1569"/>
      <c r="O26" s="1500"/>
      <c r="P26" s="1501"/>
      <c r="Q26" s="1501"/>
      <c r="R26" s="1501"/>
      <c r="S26" s="1501"/>
      <c r="T26" s="481"/>
      <c r="U26" s="481"/>
    </row>
    <row r="27" spans="1:21" ht="18" x14ac:dyDescent="0.3">
      <c r="A27" s="504" t="s">
        <v>86</v>
      </c>
      <c r="B27" s="1440"/>
      <c r="C27" s="1440"/>
      <c r="D27" s="491"/>
      <c r="E27" s="491"/>
      <c r="F27" s="491"/>
      <c r="G27" s="1441"/>
      <c r="H27" s="1441"/>
      <c r="I27" s="1441"/>
      <c r="J27" s="1441"/>
      <c r="K27" s="1441"/>
      <c r="L27" s="1441"/>
      <c r="M27" s="1441"/>
      <c r="N27" s="1565"/>
      <c r="O27" s="1566"/>
      <c r="P27" s="1441"/>
      <c r="Q27" s="1441"/>
      <c r="R27" s="1441"/>
      <c r="S27" s="505"/>
      <c r="T27" s="481"/>
      <c r="U27" s="481"/>
    </row>
    <row r="28" spans="1:21" x14ac:dyDescent="0.3">
      <c r="A28" s="1429" t="s">
        <v>81</v>
      </c>
      <c r="B28" s="1503"/>
      <c r="C28" s="1446" t="s">
        <v>82</v>
      </c>
      <c r="D28" s="1447"/>
      <c r="E28" s="1446" t="s">
        <v>83</v>
      </c>
      <c r="F28" s="1447"/>
      <c r="G28" s="1448" t="s">
        <v>81</v>
      </c>
      <c r="H28" s="1449"/>
      <c r="I28" s="1449"/>
      <c r="J28" s="1450"/>
      <c r="K28" s="1448" t="s">
        <v>82</v>
      </c>
      <c r="L28" s="1449"/>
      <c r="M28" s="1449"/>
      <c r="N28" s="1450"/>
      <c r="O28" s="1448" t="s">
        <v>83</v>
      </c>
      <c r="P28" s="1449"/>
      <c r="Q28" s="1449"/>
      <c r="R28" s="1449"/>
      <c r="S28" s="1449"/>
      <c r="T28" s="481"/>
      <c r="U28" s="481"/>
    </row>
    <row r="29" spans="1:21" ht="15.6" customHeight="1" x14ac:dyDescent="0.3">
      <c r="A29" s="1431" t="s">
        <v>409</v>
      </c>
      <c r="B29" s="1451"/>
      <c r="C29" s="1431" t="s">
        <v>708</v>
      </c>
      <c r="D29" s="1451"/>
      <c r="E29" s="1431" t="s">
        <v>709</v>
      </c>
      <c r="F29" s="1451"/>
      <c r="G29" s="1431" t="s">
        <v>410</v>
      </c>
      <c r="H29" s="1432"/>
      <c r="I29" s="1432"/>
      <c r="J29" s="1451"/>
      <c r="K29" s="1431" t="s">
        <v>704</v>
      </c>
      <c r="L29" s="1432"/>
      <c r="M29" s="1432"/>
      <c r="N29" s="1451"/>
      <c r="O29" s="1498" t="s">
        <v>705</v>
      </c>
      <c r="P29" s="1499"/>
      <c r="Q29" s="1499"/>
      <c r="R29" s="1499"/>
      <c r="S29" s="1499"/>
      <c r="T29" s="481"/>
      <c r="U29" s="481"/>
    </row>
    <row r="30" spans="1:21" x14ac:dyDescent="0.3">
      <c r="A30" s="1433"/>
      <c r="B30" s="1452"/>
      <c r="C30" s="1433"/>
      <c r="D30" s="1452"/>
      <c r="E30" s="1433"/>
      <c r="F30" s="1452"/>
      <c r="G30" s="1433"/>
      <c r="H30" s="1434"/>
      <c r="I30" s="1434"/>
      <c r="J30" s="1452"/>
      <c r="K30" s="1433"/>
      <c r="L30" s="1434"/>
      <c r="M30" s="1434"/>
      <c r="N30" s="1452"/>
      <c r="O30" s="1500"/>
      <c r="P30" s="1501"/>
      <c r="Q30" s="1501"/>
      <c r="R30" s="1501"/>
      <c r="S30" s="1501"/>
      <c r="T30" s="481"/>
      <c r="U30" s="481"/>
    </row>
    <row r="31" spans="1:21" x14ac:dyDescent="0.3">
      <c r="A31" s="1563"/>
      <c r="B31" s="1564"/>
      <c r="C31" s="1433"/>
      <c r="D31" s="1452"/>
      <c r="E31" s="1433"/>
      <c r="F31" s="1452"/>
      <c r="G31" s="1433"/>
      <c r="H31" s="1434"/>
      <c r="I31" s="1434"/>
      <c r="J31" s="1452"/>
      <c r="K31" s="1433"/>
      <c r="L31" s="1434"/>
      <c r="M31" s="1434"/>
      <c r="N31" s="1452"/>
      <c r="O31" s="1500"/>
      <c r="P31" s="1501"/>
      <c r="Q31" s="1501"/>
      <c r="R31" s="1501"/>
      <c r="S31" s="1501"/>
      <c r="T31" s="481"/>
      <c r="U31" s="481"/>
    </row>
    <row r="32" spans="1:21" ht="18" x14ac:dyDescent="0.3">
      <c r="A32" s="1592" t="s">
        <v>90</v>
      </c>
      <c r="B32" s="1593"/>
      <c r="C32" s="506"/>
      <c r="D32" s="481"/>
      <c r="E32" s="507"/>
      <c r="F32" s="507"/>
      <c r="G32" s="507"/>
      <c r="H32" s="507"/>
      <c r="I32" s="507"/>
      <c r="J32" s="507"/>
      <c r="K32" s="507"/>
      <c r="L32" s="507"/>
      <c r="M32" s="507"/>
      <c r="N32" s="507"/>
      <c r="O32" s="508"/>
      <c r="P32" s="509"/>
      <c r="Q32" s="509"/>
      <c r="R32" s="509"/>
      <c r="S32" s="510"/>
      <c r="T32" s="481"/>
      <c r="U32" s="481"/>
    </row>
    <row r="33" spans="1:21" ht="15.6" customHeight="1" x14ac:dyDescent="0.3">
      <c r="A33" s="1498" t="s">
        <v>673</v>
      </c>
      <c r="B33" s="1568"/>
      <c r="C33" s="1484"/>
      <c r="D33" s="1471"/>
      <c r="E33" s="1472"/>
      <c r="F33" s="1431" t="s">
        <v>83</v>
      </c>
      <c r="G33" s="1451"/>
      <c r="H33" s="1464"/>
      <c r="I33" s="1437"/>
      <c r="J33" s="1437"/>
      <c r="K33" s="1437"/>
      <c r="L33" s="1437"/>
      <c r="M33" s="1437"/>
      <c r="N33" s="1437"/>
      <c r="O33" s="1437"/>
      <c r="P33" s="1437"/>
      <c r="Q33" s="1437"/>
      <c r="R33" s="1437"/>
      <c r="S33" s="1437"/>
      <c r="T33" s="481"/>
      <c r="U33" s="481"/>
    </row>
    <row r="34" spans="1:21" ht="15.6" customHeight="1" x14ac:dyDescent="0.3">
      <c r="A34" s="1500"/>
      <c r="B34" s="1569"/>
      <c r="C34" s="1443"/>
      <c r="D34" s="1435"/>
      <c r="E34" s="1436"/>
      <c r="F34" s="1563" t="s">
        <v>674</v>
      </c>
      <c r="G34" s="1564"/>
      <c r="H34" s="1443"/>
      <c r="I34" s="1435"/>
      <c r="J34" s="1435"/>
      <c r="K34" s="1435"/>
      <c r="L34" s="1435"/>
      <c r="M34" s="1435"/>
      <c r="N34" s="1435"/>
      <c r="O34" s="1435"/>
      <c r="P34" s="1435"/>
      <c r="Q34" s="1435"/>
      <c r="R34" s="1435"/>
      <c r="S34" s="1435"/>
      <c r="T34" s="481"/>
      <c r="U34" s="481"/>
    </row>
    <row r="35" spans="1:21" x14ac:dyDescent="0.3">
      <c r="A35" s="496"/>
      <c r="B35" s="1391"/>
      <c r="C35" s="1391"/>
      <c r="D35" s="481"/>
      <c r="E35" s="481"/>
      <c r="F35" s="481"/>
      <c r="G35" s="1393"/>
      <c r="H35" s="1393"/>
      <c r="I35" s="1393"/>
      <c r="J35" s="1393"/>
      <c r="K35" s="1393"/>
      <c r="L35" s="1393"/>
      <c r="M35" s="1393"/>
      <c r="N35" s="1393"/>
      <c r="O35" s="1393"/>
      <c r="P35" s="1393"/>
      <c r="Q35" s="1393"/>
      <c r="R35" s="1393"/>
      <c r="S35" s="505"/>
      <c r="T35" s="481"/>
      <c r="U35" s="481"/>
    </row>
    <row r="36" spans="1:21" ht="18" x14ac:dyDescent="0.3">
      <c r="A36" s="1469" t="s">
        <v>93</v>
      </c>
      <c r="B36" s="1470"/>
      <c r="C36" s="491"/>
      <c r="D36" s="481"/>
      <c r="E36" s="481"/>
      <c r="F36" s="481"/>
      <c r="G36" s="1406"/>
      <c r="H36" s="1406"/>
      <c r="I36" s="1406"/>
      <c r="J36" s="1406"/>
      <c r="K36" s="1406"/>
      <c r="L36" s="1406"/>
      <c r="M36" s="1406"/>
      <c r="N36" s="1406"/>
      <c r="O36" s="1406"/>
      <c r="P36" s="1406"/>
      <c r="Q36" s="1406"/>
      <c r="R36" s="1406"/>
      <c r="S36" s="505"/>
      <c r="T36" s="481"/>
      <c r="U36" s="481"/>
    </row>
    <row r="37" spans="1:21" ht="15.6" customHeight="1" x14ac:dyDescent="0.3">
      <c r="A37" s="1419" t="s">
        <v>417</v>
      </c>
      <c r="B37" s="1420"/>
      <c r="C37" s="1421"/>
      <c r="D37" s="1425" t="s">
        <v>95</v>
      </c>
      <c r="E37" s="511" t="s">
        <v>225</v>
      </c>
      <c r="F37" s="1427" t="s">
        <v>97</v>
      </c>
      <c r="G37" s="1429" t="s">
        <v>98</v>
      </c>
      <c r="H37" s="1430"/>
      <c r="I37" s="1430"/>
      <c r="J37" s="1430"/>
      <c r="K37" s="1430"/>
      <c r="L37" s="1430"/>
      <c r="M37" s="1430"/>
      <c r="N37" s="1430"/>
      <c r="O37" s="1430"/>
      <c r="P37" s="1430"/>
      <c r="Q37" s="1430"/>
      <c r="R37" s="1430"/>
      <c r="S37" s="1430"/>
      <c r="T37" s="481"/>
      <c r="U37" s="481"/>
    </row>
    <row r="38" spans="1:21" x14ac:dyDescent="0.3">
      <c r="A38" s="1422"/>
      <c r="B38" s="1423"/>
      <c r="C38" s="1424"/>
      <c r="D38" s="1426"/>
      <c r="E38" s="514" t="s">
        <v>675</v>
      </c>
      <c r="F38" s="1428"/>
      <c r="G38" s="515" t="s">
        <v>99</v>
      </c>
      <c r="H38" s="515" t="s">
        <v>100</v>
      </c>
      <c r="I38" s="515" t="s">
        <v>101</v>
      </c>
      <c r="J38" s="515" t="s">
        <v>102</v>
      </c>
      <c r="K38" s="515" t="s">
        <v>103</v>
      </c>
      <c r="L38" s="515" t="s">
        <v>104</v>
      </c>
      <c r="M38" s="515" t="s">
        <v>105</v>
      </c>
      <c r="N38" s="515" t="s">
        <v>106</v>
      </c>
      <c r="O38" s="515" t="s">
        <v>107</v>
      </c>
      <c r="P38" s="515" t="s">
        <v>108</v>
      </c>
      <c r="Q38" s="515" t="s">
        <v>109</v>
      </c>
      <c r="R38" s="515" t="s">
        <v>110</v>
      </c>
      <c r="S38" s="515" t="s">
        <v>111</v>
      </c>
      <c r="T38" s="481"/>
      <c r="U38" s="481"/>
    </row>
    <row r="39" spans="1:21" ht="35.700000000000003" customHeight="1" x14ac:dyDescent="0.3">
      <c r="A39" s="1581" t="s">
        <v>710</v>
      </c>
      <c r="B39" s="1582"/>
      <c r="C39" s="1583"/>
      <c r="D39" s="401"/>
      <c r="E39" s="401"/>
      <c r="F39" s="401"/>
      <c r="G39" s="401"/>
      <c r="H39" s="401"/>
      <c r="I39" s="401"/>
      <c r="J39" s="401"/>
      <c r="K39" s="401"/>
      <c r="L39" s="401"/>
      <c r="M39" s="401"/>
      <c r="N39" s="401"/>
      <c r="O39" s="401"/>
      <c r="P39" s="401"/>
      <c r="Q39" s="401"/>
      <c r="R39" s="401"/>
      <c r="S39" s="512"/>
      <c r="T39" s="481"/>
      <c r="U39" s="481"/>
    </row>
    <row r="40" spans="1:21" ht="31.35" customHeight="1" x14ac:dyDescent="0.3">
      <c r="A40" s="1584" t="s">
        <v>677</v>
      </c>
      <c r="B40" s="1585"/>
      <c r="C40" s="1586"/>
      <c r="D40" s="516" t="s">
        <v>678</v>
      </c>
      <c r="E40" s="255" t="s">
        <v>679</v>
      </c>
      <c r="F40" s="517">
        <v>0.2</v>
      </c>
      <c r="G40" s="517">
        <v>0.5</v>
      </c>
      <c r="H40" s="517">
        <v>0.5</v>
      </c>
      <c r="I40" s="518"/>
      <c r="J40" s="518"/>
      <c r="K40" s="518"/>
      <c r="L40" s="518"/>
      <c r="M40" s="518"/>
      <c r="N40" s="518"/>
      <c r="O40" s="518"/>
      <c r="P40" s="518"/>
      <c r="Q40" s="518"/>
      <c r="R40" s="518"/>
      <c r="S40" s="519">
        <v>1</v>
      </c>
      <c r="T40" s="481"/>
      <c r="U40" s="481"/>
    </row>
    <row r="41" spans="1:21" ht="34.950000000000003" customHeight="1" x14ac:dyDescent="0.3">
      <c r="A41" s="1587" t="s">
        <v>680</v>
      </c>
      <c r="B41" s="1588"/>
      <c r="C41" s="1589"/>
      <c r="D41" s="516" t="s">
        <v>681</v>
      </c>
      <c r="E41" s="255" t="s">
        <v>682</v>
      </c>
      <c r="F41" s="517">
        <v>0.2</v>
      </c>
      <c r="G41" s="517">
        <v>0.5</v>
      </c>
      <c r="H41" s="517">
        <v>0.5</v>
      </c>
      <c r="I41" s="518"/>
      <c r="J41" s="518"/>
      <c r="K41" s="518"/>
      <c r="L41" s="518"/>
      <c r="M41" s="518"/>
      <c r="N41" s="518"/>
      <c r="O41" s="518"/>
      <c r="P41" s="518"/>
      <c r="Q41" s="518"/>
      <c r="R41" s="518"/>
      <c r="S41" s="519">
        <v>1</v>
      </c>
      <c r="T41" s="481"/>
      <c r="U41" s="481"/>
    </row>
    <row r="42" spans="1:21" ht="31.2" x14ac:dyDescent="0.3">
      <c r="A42" s="1584" t="s">
        <v>711</v>
      </c>
      <c r="B42" s="1585"/>
      <c r="C42" s="1586"/>
      <c r="D42" s="516" t="s">
        <v>684</v>
      </c>
      <c r="E42" s="255" t="s">
        <v>685</v>
      </c>
      <c r="F42" s="517">
        <v>0.3</v>
      </c>
      <c r="G42" s="518"/>
      <c r="H42" s="517">
        <v>0.5</v>
      </c>
      <c r="I42" s="517">
        <v>0.5</v>
      </c>
      <c r="J42" s="518"/>
      <c r="K42" s="518"/>
      <c r="L42" s="518"/>
      <c r="M42" s="518"/>
      <c r="N42" s="518"/>
      <c r="O42" s="518"/>
      <c r="P42" s="518"/>
      <c r="Q42" s="518"/>
      <c r="R42" s="518"/>
      <c r="S42" s="519">
        <v>1</v>
      </c>
      <c r="T42" s="481"/>
      <c r="U42" s="481"/>
    </row>
    <row r="43" spans="1:21" ht="31.2" x14ac:dyDescent="0.3">
      <c r="A43" s="1584" t="s">
        <v>686</v>
      </c>
      <c r="B43" s="1585"/>
      <c r="C43" s="1586"/>
      <c r="D43" s="516" t="s">
        <v>687</v>
      </c>
      <c r="E43" s="255" t="s">
        <v>688</v>
      </c>
      <c r="F43" s="517">
        <v>0.2</v>
      </c>
      <c r="G43" s="518"/>
      <c r="H43" s="517">
        <v>0.05</v>
      </c>
      <c r="I43" s="517">
        <v>0.15</v>
      </c>
      <c r="J43" s="517">
        <v>0.25</v>
      </c>
      <c r="K43" s="517">
        <v>0.25</v>
      </c>
      <c r="L43" s="517">
        <v>0.3</v>
      </c>
      <c r="M43" s="518"/>
      <c r="N43" s="518"/>
      <c r="O43" s="518"/>
      <c r="P43" s="518"/>
      <c r="Q43" s="518"/>
      <c r="R43" s="518"/>
      <c r="S43" s="519">
        <v>1</v>
      </c>
      <c r="T43" s="481"/>
      <c r="U43" s="481"/>
    </row>
    <row r="44" spans="1:21" x14ac:dyDescent="0.3">
      <c r="A44" s="1584" t="s">
        <v>689</v>
      </c>
      <c r="B44" s="1585"/>
      <c r="C44" s="1586"/>
      <c r="D44" s="516" t="s">
        <v>690</v>
      </c>
      <c r="E44" s="255"/>
      <c r="F44" s="517">
        <v>0.1</v>
      </c>
      <c r="G44" s="518"/>
      <c r="H44" s="518"/>
      <c r="I44" s="517">
        <v>0.1</v>
      </c>
      <c r="J44" s="517">
        <v>0.15</v>
      </c>
      <c r="K44" s="517">
        <v>0.15</v>
      </c>
      <c r="L44" s="517">
        <v>0.15</v>
      </c>
      <c r="M44" s="517">
        <v>0.15</v>
      </c>
      <c r="N44" s="517">
        <v>0.15</v>
      </c>
      <c r="O44" s="517">
        <v>0.1</v>
      </c>
      <c r="P44" s="517">
        <v>0.05</v>
      </c>
      <c r="Q44" s="518"/>
      <c r="R44" s="518"/>
      <c r="S44" s="519">
        <v>1</v>
      </c>
      <c r="T44" s="481"/>
      <c r="U44" s="481"/>
    </row>
    <row r="45" spans="1:21" ht="31.2" x14ac:dyDescent="0.3">
      <c r="A45" s="1584" t="s">
        <v>691</v>
      </c>
      <c r="B45" s="1585"/>
      <c r="C45" s="1586"/>
      <c r="D45" s="516" t="s">
        <v>692</v>
      </c>
      <c r="E45" s="518"/>
      <c r="F45" s="518"/>
      <c r="G45" s="518"/>
      <c r="H45" s="518"/>
      <c r="I45" s="518"/>
      <c r="J45" s="518"/>
      <c r="K45" s="518"/>
      <c r="L45" s="518"/>
      <c r="M45" s="518"/>
      <c r="N45" s="518"/>
      <c r="O45" s="518"/>
      <c r="P45" s="518"/>
      <c r="Q45" s="517">
        <v>0.5</v>
      </c>
      <c r="R45" s="517">
        <v>0.5</v>
      </c>
      <c r="S45" s="519">
        <v>1</v>
      </c>
      <c r="T45" s="481"/>
      <c r="U45" s="481"/>
    </row>
    <row r="46" spans="1:21" x14ac:dyDescent="0.3">
      <c r="A46" s="1590"/>
      <c r="B46" s="1406"/>
      <c r="C46" s="1591"/>
      <c r="D46" s="520"/>
      <c r="E46" s="518"/>
      <c r="F46" s="518"/>
      <c r="G46" s="518"/>
      <c r="H46" s="518"/>
      <c r="I46" s="518"/>
      <c r="J46" s="518"/>
      <c r="K46" s="518"/>
      <c r="L46" s="518"/>
      <c r="M46" s="518"/>
      <c r="N46" s="518"/>
      <c r="O46" s="518"/>
      <c r="P46" s="518"/>
      <c r="Q46" s="518"/>
      <c r="R46" s="518"/>
      <c r="S46" s="519">
        <v>0</v>
      </c>
      <c r="T46" s="481"/>
      <c r="U46" s="481"/>
    </row>
    <row r="47" spans="1:21" x14ac:dyDescent="0.3">
      <c r="A47" s="521"/>
      <c r="B47" s="521"/>
      <c r="C47" s="522"/>
      <c r="D47" s="520"/>
      <c r="E47" s="520"/>
      <c r="F47" s="520"/>
      <c r="G47" s="518"/>
      <c r="H47" s="518"/>
      <c r="I47" s="518"/>
      <c r="J47" s="518"/>
      <c r="K47" s="518"/>
      <c r="L47" s="518"/>
      <c r="M47" s="518"/>
      <c r="N47" s="518"/>
      <c r="O47" s="518"/>
      <c r="P47" s="518"/>
      <c r="Q47" s="518"/>
      <c r="R47" s="518"/>
      <c r="S47" s="523"/>
      <c r="T47" s="481"/>
      <c r="U47" s="481"/>
    </row>
    <row r="48" spans="1:21" x14ac:dyDescent="0.3">
      <c r="A48" s="1448" t="s">
        <v>118</v>
      </c>
      <c r="B48" s="1449"/>
      <c r="C48" s="1450"/>
      <c r="D48" s="524"/>
      <c r="E48" s="524"/>
      <c r="F48" s="525">
        <v>1</v>
      </c>
      <c r="G48" s="523" t="e">
        <v>#REF!</v>
      </c>
      <c r="H48" s="523" t="e">
        <v>#REF!</v>
      </c>
      <c r="I48" s="523" t="e">
        <v>#REF!</v>
      </c>
      <c r="J48" s="523" t="e">
        <v>#REF!</v>
      </c>
      <c r="K48" s="523" t="e">
        <v>#REF!</v>
      </c>
      <c r="L48" s="523" t="e">
        <v>#REF!</v>
      </c>
      <c r="M48" s="523" t="e">
        <v>#REF!</v>
      </c>
      <c r="N48" s="523" t="e">
        <v>#REF!</v>
      </c>
      <c r="O48" s="523" t="e">
        <v>#REF!</v>
      </c>
      <c r="P48" s="523" t="e">
        <v>#REF!</v>
      </c>
      <c r="Q48" s="523" t="e">
        <v>#REF!</v>
      </c>
      <c r="R48" s="523" t="e">
        <v>#REF!</v>
      </c>
      <c r="S48" s="523"/>
      <c r="T48" s="481"/>
      <c r="U48" s="481"/>
    </row>
    <row r="49" spans="1:21" x14ac:dyDescent="0.3">
      <c r="A49" s="1464"/>
      <c r="B49" s="1437"/>
      <c r="C49" s="1437"/>
      <c r="D49" s="481"/>
      <c r="E49" s="481"/>
      <c r="F49" s="481"/>
      <c r="G49" s="1393"/>
      <c r="H49" s="1393"/>
      <c r="I49" s="1393"/>
      <c r="J49" s="1393"/>
      <c r="K49" s="1393"/>
      <c r="L49" s="1393"/>
      <c r="M49" s="1393"/>
      <c r="N49" s="1393"/>
      <c r="O49" s="1393"/>
      <c r="P49" s="1393"/>
      <c r="Q49" s="1393"/>
      <c r="R49" s="1393"/>
      <c r="S49" s="505"/>
      <c r="T49" s="481"/>
      <c r="U49" s="481"/>
    </row>
    <row r="50" spans="1:21" ht="18" x14ac:dyDescent="0.35">
      <c r="A50" s="1417" t="s">
        <v>120</v>
      </c>
      <c r="B50" s="1418"/>
      <c r="C50" s="481"/>
      <c r="D50" s="481"/>
      <c r="E50" s="481"/>
      <c r="F50" s="481"/>
      <c r="G50" s="1406"/>
      <c r="H50" s="1406"/>
      <c r="I50" s="1406"/>
      <c r="J50" s="1406"/>
      <c r="K50" s="1406"/>
      <c r="L50" s="1406"/>
      <c r="M50" s="1406"/>
      <c r="N50" s="1406"/>
      <c r="O50" s="1406"/>
      <c r="P50" s="1406"/>
      <c r="Q50" s="1406"/>
      <c r="R50" s="1406"/>
      <c r="S50" s="505"/>
      <c r="T50" s="481"/>
      <c r="U50" s="481"/>
    </row>
    <row r="51" spans="1:21" x14ac:dyDescent="0.3">
      <c r="A51" s="1407" t="s">
        <v>121</v>
      </c>
      <c r="B51" s="1408"/>
      <c r="C51" s="511" t="s">
        <v>693</v>
      </c>
      <c r="D51" s="1411" t="s">
        <v>123</v>
      </c>
      <c r="E51" s="1412"/>
      <c r="F51" s="1411" t="s">
        <v>124</v>
      </c>
      <c r="G51" s="1412"/>
      <c r="H51" s="1411" t="s">
        <v>125</v>
      </c>
      <c r="I51" s="1415"/>
      <c r="J51" s="1415"/>
      <c r="K51" s="1415"/>
      <c r="L51" s="1415"/>
      <c r="M51" s="1415"/>
      <c r="N51" s="1415"/>
      <c r="O51" s="1415"/>
      <c r="P51" s="1415"/>
      <c r="Q51" s="1415"/>
      <c r="R51" s="1415"/>
      <c r="S51" s="1415"/>
      <c r="T51" s="1391"/>
      <c r="U51" s="1391"/>
    </row>
    <row r="52" spans="1:21" x14ac:dyDescent="0.3">
      <c r="A52" s="1409"/>
      <c r="B52" s="1410"/>
      <c r="C52" s="513" t="s">
        <v>694</v>
      </c>
      <c r="D52" s="1413"/>
      <c r="E52" s="1414"/>
      <c r="F52" s="1413"/>
      <c r="G52" s="1414"/>
      <c r="H52" s="1413"/>
      <c r="I52" s="1416"/>
      <c r="J52" s="1416"/>
      <c r="K52" s="1416"/>
      <c r="L52" s="1416"/>
      <c r="M52" s="1416"/>
      <c r="N52" s="1416"/>
      <c r="O52" s="1416"/>
      <c r="P52" s="1416"/>
      <c r="Q52" s="1416"/>
      <c r="R52" s="1416"/>
      <c r="S52" s="1416"/>
      <c r="T52" s="1391"/>
      <c r="U52" s="1391"/>
    </row>
    <row r="53" spans="1:21" ht="15.6" customHeight="1" x14ac:dyDescent="0.3">
      <c r="A53" s="1464"/>
      <c r="B53" s="1561"/>
      <c r="C53" s="520"/>
      <c r="D53" s="1493"/>
      <c r="E53" s="1494"/>
      <c r="F53" s="1493"/>
      <c r="G53" s="1494"/>
      <c r="H53" s="1493"/>
      <c r="I53" s="1495"/>
      <c r="J53" s="1495"/>
      <c r="K53" s="1495"/>
      <c r="L53" s="1495"/>
      <c r="M53" s="1495"/>
      <c r="N53" s="1495"/>
      <c r="O53" s="1495"/>
      <c r="P53" s="1495"/>
      <c r="Q53" s="1495"/>
      <c r="R53" s="1495"/>
      <c r="S53" s="1495"/>
      <c r="T53" s="481"/>
      <c r="U53" s="481"/>
    </row>
    <row r="54" spans="1:21" x14ac:dyDescent="0.3">
      <c r="A54" s="1559"/>
      <c r="B54" s="1560"/>
      <c r="C54" s="520"/>
      <c r="D54" s="1400" t="s">
        <v>623</v>
      </c>
      <c r="E54" s="1401"/>
      <c r="F54" s="1400" t="s">
        <v>623</v>
      </c>
      <c r="G54" s="1401"/>
      <c r="H54" s="1400" t="s">
        <v>623</v>
      </c>
      <c r="I54" s="1402"/>
      <c r="J54" s="1402"/>
      <c r="K54" s="1402"/>
      <c r="L54" s="1402"/>
      <c r="M54" s="1402"/>
      <c r="N54" s="1402"/>
      <c r="O54" s="1402"/>
      <c r="P54" s="1402"/>
      <c r="Q54" s="1402"/>
      <c r="R54" s="1402"/>
      <c r="S54" s="1402"/>
      <c r="T54" s="481"/>
      <c r="U54" s="481"/>
    </row>
    <row r="55" spans="1:21" x14ac:dyDescent="0.3">
      <c r="A55" s="1559"/>
      <c r="B55" s="1560"/>
      <c r="C55" s="520"/>
      <c r="D55" s="1400"/>
      <c r="E55" s="1401"/>
      <c r="F55" s="1400"/>
      <c r="G55" s="1401"/>
      <c r="H55" s="1400"/>
      <c r="I55" s="1402"/>
      <c r="J55" s="1402"/>
      <c r="K55" s="1402"/>
      <c r="L55" s="1402"/>
      <c r="M55" s="1402"/>
      <c r="N55" s="1402"/>
      <c r="O55" s="1402"/>
      <c r="P55" s="1402"/>
      <c r="Q55" s="1402"/>
      <c r="R55" s="1402"/>
      <c r="S55" s="1402"/>
      <c r="T55" s="481"/>
      <c r="U55" s="481"/>
    </row>
    <row r="56" spans="1:21" x14ac:dyDescent="0.3">
      <c r="A56" s="1559"/>
      <c r="B56" s="1560"/>
      <c r="C56" s="520"/>
      <c r="D56" s="1400"/>
      <c r="E56" s="1401"/>
      <c r="F56" s="1400"/>
      <c r="G56" s="1401"/>
      <c r="H56" s="1400"/>
      <c r="I56" s="1402"/>
      <c r="J56" s="1402"/>
      <c r="K56" s="1402"/>
      <c r="L56" s="1402"/>
      <c r="M56" s="1402"/>
      <c r="N56" s="1402"/>
      <c r="O56" s="1402"/>
      <c r="P56" s="1402"/>
      <c r="Q56" s="1402"/>
      <c r="R56" s="1402"/>
      <c r="S56" s="1402"/>
      <c r="T56" s="481"/>
      <c r="U56" s="481"/>
    </row>
    <row r="57" spans="1:21" x14ac:dyDescent="0.3">
      <c r="A57" s="1559"/>
      <c r="B57" s="1560"/>
      <c r="C57" s="520"/>
      <c r="D57" s="1400"/>
      <c r="E57" s="1401"/>
      <c r="F57" s="1400"/>
      <c r="G57" s="1401"/>
      <c r="H57" s="1400"/>
      <c r="I57" s="1402"/>
      <c r="J57" s="1402"/>
      <c r="K57" s="1402"/>
      <c r="L57" s="1402"/>
      <c r="M57" s="1402"/>
      <c r="N57" s="1402"/>
      <c r="O57" s="1402"/>
      <c r="P57" s="1402"/>
      <c r="Q57" s="1402"/>
      <c r="R57" s="1402"/>
      <c r="S57" s="1402"/>
      <c r="T57" s="481"/>
      <c r="U57" s="481"/>
    </row>
    <row r="58" spans="1:21" x14ac:dyDescent="0.3">
      <c r="A58" s="1443"/>
      <c r="B58" s="1436"/>
      <c r="C58" s="526"/>
      <c r="D58" s="1403"/>
      <c r="E58" s="1404"/>
      <c r="F58" s="1403"/>
      <c r="G58" s="1404"/>
      <c r="H58" s="1403"/>
      <c r="I58" s="1405"/>
      <c r="J58" s="1405"/>
      <c r="K58" s="1405"/>
      <c r="L58" s="1405"/>
      <c r="M58" s="1405"/>
      <c r="N58" s="1405"/>
      <c r="O58" s="1405"/>
      <c r="P58" s="1405"/>
      <c r="Q58" s="1405"/>
      <c r="R58" s="1405"/>
      <c r="S58" s="1405"/>
      <c r="T58" s="481"/>
      <c r="U58" s="481"/>
    </row>
    <row r="59" spans="1:21" x14ac:dyDescent="0.3">
      <c r="A59" s="1437"/>
      <c r="B59" s="1437"/>
      <c r="C59" s="1437"/>
      <c r="D59" s="481"/>
      <c r="E59" s="481"/>
      <c r="F59" s="481"/>
      <c r="G59" s="1393"/>
      <c r="H59" s="1393"/>
      <c r="I59" s="1393"/>
      <c r="J59" s="1393"/>
      <c r="K59" s="1393"/>
      <c r="L59" s="1393"/>
      <c r="M59" s="1393"/>
      <c r="N59" s="1393"/>
      <c r="O59" s="1393"/>
      <c r="P59" s="1393"/>
      <c r="Q59" s="1393"/>
      <c r="R59" s="1393"/>
      <c r="S59" s="1391"/>
      <c r="T59" s="1391"/>
      <c r="U59" s="481"/>
    </row>
    <row r="60" spans="1:21" x14ac:dyDescent="0.3">
      <c r="A60" s="1392"/>
      <c r="B60" s="1392"/>
      <c r="C60" s="1392"/>
      <c r="D60" s="481"/>
      <c r="E60" s="481"/>
      <c r="F60" s="481"/>
      <c r="G60" s="1391"/>
      <c r="H60" s="1391"/>
      <c r="I60" s="1391"/>
      <c r="J60" s="1391"/>
      <c r="K60" s="1391"/>
      <c r="L60" s="1391"/>
      <c r="M60" s="1391"/>
      <c r="N60" s="1391"/>
      <c r="O60" s="1391"/>
      <c r="P60" s="1391"/>
      <c r="Q60" s="1391"/>
      <c r="R60" s="1391"/>
      <c r="S60" s="1391"/>
      <c r="T60" s="1391"/>
      <c r="U60" s="481"/>
    </row>
    <row r="61" spans="1:21" x14ac:dyDescent="0.3">
      <c r="A61" s="1392"/>
      <c r="B61" s="1392"/>
      <c r="C61" s="1392"/>
      <c r="D61" s="481"/>
      <c r="E61" s="481"/>
      <c r="F61" s="481"/>
      <c r="G61" s="1391"/>
      <c r="H61" s="1391"/>
      <c r="I61" s="1391"/>
      <c r="J61" s="1391"/>
      <c r="K61" s="1391"/>
      <c r="L61" s="1391"/>
      <c r="M61" s="1391"/>
      <c r="N61" s="1391"/>
      <c r="O61" s="1391"/>
      <c r="P61" s="1391"/>
      <c r="Q61" s="1391"/>
      <c r="R61" s="1391"/>
      <c r="S61" s="1391"/>
      <c r="T61" s="1391"/>
      <c r="U61" s="481"/>
    </row>
    <row r="62" spans="1:21" x14ac:dyDescent="0.3">
      <c r="A62" s="1392"/>
      <c r="B62" s="1392"/>
      <c r="C62" s="1392"/>
      <c r="D62" s="481"/>
      <c r="E62" s="481"/>
      <c r="F62" s="481"/>
      <c r="G62" s="1391"/>
      <c r="H62" s="1391"/>
      <c r="I62" s="1391"/>
      <c r="J62" s="1391"/>
      <c r="K62" s="1391"/>
      <c r="L62" s="1391"/>
      <c r="M62" s="1391"/>
      <c r="N62" s="1391"/>
      <c r="O62" s="1391"/>
      <c r="P62" s="1391"/>
      <c r="Q62" s="1391"/>
      <c r="R62" s="1391"/>
      <c r="S62" s="1391"/>
      <c r="T62" s="1391"/>
      <c r="U62" s="481"/>
    </row>
    <row r="63" spans="1:21" x14ac:dyDescent="0.3">
      <c r="A63" s="1392"/>
      <c r="B63" s="1392"/>
      <c r="C63" s="1392"/>
      <c r="D63" s="481"/>
      <c r="E63" s="481"/>
      <c r="F63" s="481"/>
      <c r="G63" s="1391"/>
      <c r="H63" s="1391"/>
      <c r="I63" s="1391"/>
      <c r="J63" s="1391"/>
      <c r="K63" s="1391"/>
      <c r="L63" s="1391"/>
      <c r="M63" s="1391"/>
      <c r="N63" s="1391"/>
      <c r="O63" s="1391"/>
      <c r="P63" s="1391"/>
      <c r="Q63" s="1391"/>
      <c r="R63" s="1391"/>
      <c r="S63" s="1391"/>
      <c r="T63" s="1391"/>
      <c r="U63" s="481"/>
    </row>
    <row r="64" spans="1:21" x14ac:dyDescent="0.3">
      <c r="A64" s="1392"/>
      <c r="B64" s="1392"/>
      <c r="C64" s="1392"/>
      <c r="D64" s="481"/>
      <c r="E64" s="481"/>
      <c r="F64" s="481"/>
      <c r="G64" s="1391"/>
      <c r="H64" s="1391"/>
      <c r="I64" s="1391"/>
      <c r="J64" s="1391"/>
      <c r="K64" s="1391"/>
      <c r="L64" s="1391"/>
      <c r="M64" s="1391"/>
      <c r="N64" s="1391"/>
      <c r="O64" s="1391"/>
      <c r="P64" s="1391"/>
      <c r="Q64" s="1391"/>
      <c r="R64" s="1391"/>
      <c r="S64" s="1391"/>
      <c r="T64" s="1391"/>
      <c r="U64" s="481"/>
    </row>
    <row r="65" spans="1:21" x14ac:dyDescent="0.3">
      <c r="A65" s="1392"/>
      <c r="B65" s="1392"/>
      <c r="C65" s="1392"/>
      <c r="D65" s="481"/>
      <c r="E65" s="481"/>
      <c r="F65" s="481"/>
      <c r="G65" s="1391"/>
      <c r="H65" s="1391"/>
      <c r="I65" s="1391"/>
      <c r="J65" s="1391"/>
      <c r="K65" s="1391"/>
      <c r="L65" s="1391"/>
      <c r="M65" s="1391"/>
      <c r="N65" s="1391"/>
      <c r="O65" s="1391"/>
      <c r="P65" s="1391"/>
      <c r="Q65" s="1391"/>
      <c r="R65" s="1391"/>
      <c r="S65" s="1391"/>
      <c r="T65" s="1391"/>
      <c r="U65" s="481"/>
    </row>
    <row r="66" spans="1:21" x14ac:dyDescent="0.3">
      <c r="A66" s="1392"/>
      <c r="B66" s="1392"/>
      <c r="C66" s="1392"/>
      <c r="D66" s="481"/>
      <c r="E66" s="481"/>
      <c r="F66" s="481"/>
      <c r="G66" s="1391"/>
      <c r="H66" s="1391"/>
      <c r="I66" s="1391"/>
      <c r="J66" s="1391"/>
      <c r="K66" s="1391"/>
      <c r="L66" s="1391"/>
      <c r="M66" s="1391"/>
      <c r="N66" s="1391"/>
      <c r="O66" s="1391"/>
      <c r="P66" s="1391"/>
      <c r="Q66" s="1391"/>
      <c r="R66" s="1391"/>
      <c r="S66" s="1391"/>
      <c r="T66" s="1391"/>
      <c r="U66" s="481"/>
    </row>
    <row r="67" spans="1:21" x14ac:dyDescent="0.3">
      <c r="A67" s="1392"/>
      <c r="B67" s="1392"/>
      <c r="C67" s="1392"/>
      <c r="D67" s="481"/>
      <c r="E67" s="481"/>
      <c r="F67" s="481"/>
      <c r="G67" s="1391"/>
      <c r="H67" s="1391"/>
      <c r="I67" s="1391"/>
      <c r="J67" s="1391"/>
      <c r="K67" s="1391"/>
      <c r="L67" s="1391"/>
      <c r="M67" s="1391"/>
      <c r="N67" s="1391"/>
      <c r="O67" s="1391"/>
      <c r="P67" s="1391"/>
      <c r="Q67" s="1391"/>
      <c r="R67" s="1391"/>
      <c r="S67" s="1391"/>
      <c r="T67" s="1391"/>
      <c r="U67" s="481"/>
    </row>
    <row r="68" spans="1:21" x14ac:dyDescent="0.3">
      <c r="A68" s="1392"/>
      <c r="B68" s="1392"/>
      <c r="C68" s="1392"/>
      <c r="D68" s="481"/>
      <c r="E68" s="481"/>
      <c r="F68" s="481"/>
      <c r="G68" s="1391"/>
      <c r="H68" s="1391"/>
      <c r="I68" s="1391"/>
      <c r="J68" s="1391"/>
      <c r="K68" s="1391"/>
      <c r="L68" s="1391"/>
      <c r="M68" s="1391"/>
      <c r="N68" s="1391"/>
      <c r="O68" s="1391"/>
      <c r="P68" s="1391"/>
      <c r="Q68" s="1391"/>
      <c r="R68" s="1391"/>
      <c r="S68" s="1391"/>
      <c r="T68" s="1391"/>
      <c r="U68" s="481"/>
    </row>
    <row r="69" spans="1:21" x14ac:dyDescent="0.3">
      <c r="A69" s="527"/>
      <c r="B69" s="1558"/>
      <c r="C69" s="1558"/>
      <c r="D69" s="527"/>
      <c r="E69" s="527"/>
      <c r="F69" s="527"/>
      <c r="G69" s="1558"/>
      <c r="H69" s="1558"/>
      <c r="I69" s="1558"/>
      <c r="J69" s="1558"/>
      <c r="K69" s="1558"/>
      <c r="L69" s="1558"/>
      <c r="M69" s="1558"/>
      <c r="N69" s="1558"/>
      <c r="O69" s="1558"/>
      <c r="P69" s="1558"/>
      <c r="Q69" s="1558"/>
      <c r="R69" s="1558"/>
      <c r="S69" s="1558"/>
      <c r="T69" s="1558"/>
      <c r="U69" s="527"/>
    </row>
    <row r="70" spans="1:21" x14ac:dyDescent="0.3">
      <c r="A70" s="527"/>
      <c r="B70" s="1558"/>
      <c r="C70" s="1558"/>
      <c r="D70" s="527"/>
      <c r="E70" s="527"/>
      <c r="F70" s="527"/>
      <c r="G70" s="1558"/>
      <c r="H70" s="1558"/>
      <c r="I70" s="1558"/>
      <c r="J70" s="1558"/>
      <c r="K70" s="1558"/>
      <c r="L70" s="1558"/>
      <c r="M70" s="1558"/>
      <c r="N70" s="1558"/>
      <c r="O70" s="1558"/>
      <c r="P70" s="1558"/>
      <c r="Q70" s="1558"/>
      <c r="R70" s="1558"/>
      <c r="S70" s="1558"/>
      <c r="T70" s="1558"/>
      <c r="U70" s="527"/>
    </row>
    <row r="71" spans="1:21" x14ac:dyDescent="0.3">
      <c r="A71" s="527"/>
      <c r="B71" s="1558"/>
      <c r="C71" s="1558"/>
      <c r="D71" s="527"/>
      <c r="E71" s="527"/>
      <c r="F71" s="527"/>
      <c r="G71" s="1558"/>
      <c r="H71" s="1558"/>
      <c r="I71" s="1558"/>
      <c r="J71" s="1558"/>
      <c r="K71" s="1558"/>
      <c r="L71" s="1558"/>
      <c r="M71" s="1558"/>
      <c r="N71" s="1558"/>
      <c r="O71" s="1558"/>
      <c r="P71" s="1558"/>
      <c r="Q71" s="1558"/>
      <c r="R71" s="1558"/>
      <c r="S71" s="1558"/>
      <c r="T71" s="1558"/>
      <c r="U71" s="527"/>
    </row>
    <row r="72" spans="1:21" x14ac:dyDescent="0.3">
      <c r="A72" s="527"/>
      <c r="B72" s="1558"/>
      <c r="C72" s="1558"/>
      <c r="D72" s="527"/>
      <c r="E72" s="527"/>
      <c r="F72" s="527"/>
      <c r="G72" s="1558"/>
      <c r="H72" s="1558"/>
      <c r="I72" s="1558"/>
      <c r="J72" s="1558"/>
      <c r="K72" s="1558"/>
      <c r="L72" s="1558"/>
      <c r="M72" s="1558"/>
      <c r="N72" s="1558"/>
      <c r="O72" s="1558"/>
      <c r="P72" s="1558"/>
      <c r="Q72" s="1558"/>
      <c r="R72" s="1558"/>
      <c r="S72" s="1558"/>
      <c r="T72" s="1558"/>
      <c r="U72" s="527"/>
    </row>
    <row r="73" spans="1:21" x14ac:dyDescent="0.3">
      <c r="A73" s="527"/>
      <c r="B73" s="1558"/>
      <c r="C73" s="1558"/>
      <c r="D73" s="527"/>
      <c r="E73" s="527"/>
      <c r="F73" s="527"/>
      <c r="G73" s="1558"/>
      <c r="H73" s="1558"/>
      <c r="I73" s="1558"/>
      <c r="J73" s="1558"/>
      <c r="K73" s="1558"/>
      <c r="L73" s="1558"/>
      <c r="M73" s="1558"/>
      <c r="N73" s="1558"/>
      <c r="O73" s="1558"/>
      <c r="P73" s="1558"/>
      <c r="Q73" s="1558"/>
      <c r="R73" s="1558"/>
      <c r="S73" s="1558"/>
      <c r="T73" s="1558"/>
      <c r="U73" s="527"/>
    </row>
  </sheetData>
  <mergeCells count="282">
    <mergeCell ref="B1:S1"/>
    <mergeCell ref="B2:S2"/>
    <mergeCell ref="B3:E3"/>
    <mergeCell ref="F3:G3"/>
    <mergeCell ref="H3:S3"/>
    <mergeCell ref="B4:E4"/>
    <mergeCell ref="F4:G4"/>
    <mergeCell ref="H4:S4"/>
    <mergeCell ref="C10:S10"/>
    <mergeCell ref="A11:A12"/>
    <mergeCell ref="A13:A15"/>
    <mergeCell ref="J13:S13"/>
    <mergeCell ref="J14:S14"/>
    <mergeCell ref="J15:S15"/>
    <mergeCell ref="G15:I15"/>
    <mergeCell ref="B5:S5"/>
    <mergeCell ref="B6:S6"/>
    <mergeCell ref="A7:A9"/>
    <mergeCell ref="C7:S7"/>
    <mergeCell ref="C8:S8"/>
    <mergeCell ref="C9:S9"/>
    <mergeCell ref="K20:N20"/>
    <mergeCell ref="O20:S20"/>
    <mergeCell ref="G16:J16"/>
    <mergeCell ref="K16:N16"/>
    <mergeCell ref="O16:S16"/>
    <mergeCell ref="A17:F17"/>
    <mergeCell ref="G17:J17"/>
    <mergeCell ref="K17:N17"/>
    <mergeCell ref="O17:S17"/>
    <mergeCell ref="B16:C16"/>
    <mergeCell ref="A18:F18"/>
    <mergeCell ref="G18:J18"/>
    <mergeCell ref="K18:N18"/>
    <mergeCell ref="O18:S18"/>
    <mergeCell ref="A19:F19"/>
    <mergeCell ref="G19:J19"/>
    <mergeCell ref="K19:N19"/>
    <mergeCell ref="O19:S19"/>
    <mergeCell ref="A20:F20"/>
    <mergeCell ref="G20:J20"/>
    <mergeCell ref="A36:B36"/>
    <mergeCell ref="A37:C38"/>
    <mergeCell ref="D37:D38"/>
    <mergeCell ref="F37:F38"/>
    <mergeCell ref="G37:S37"/>
    <mergeCell ref="A32:B32"/>
    <mergeCell ref="A33:B34"/>
    <mergeCell ref="C33:E33"/>
    <mergeCell ref="H33:S33"/>
    <mergeCell ref="C34:E34"/>
    <mergeCell ref="H34:S34"/>
    <mergeCell ref="F34:G34"/>
    <mergeCell ref="B35:C35"/>
    <mergeCell ref="G35:H35"/>
    <mergeCell ref="I35:J35"/>
    <mergeCell ref="K35:L35"/>
    <mergeCell ref="M35:N35"/>
    <mergeCell ref="O35:P35"/>
    <mergeCell ref="A48:C48"/>
    <mergeCell ref="A49:C49"/>
    <mergeCell ref="A50:B50"/>
    <mergeCell ref="A51:B52"/>
    <mergeCell ref="D51:E52"/>
    <mergeCell ref="A39:C39"/>
    <mergeCell ref="A40:C40"/>
    <mergeCell ref="A41:C41"/>
    <mergeCell ref="A42:C42"/>
    <mergeCell ref="A43:C43"/>
    <mergeCell ref="A44:C44"/>
    <mergeCell ref="A45:C45"/>
    <mergeCell ref="A46:C46"/>
    <mergeCell ref="A65:C65"/>
    <mergeCell ref="A66:C66"/>
    <mergeCell ref="A67:C67"/>
    <mergeCell ref="A68:C68"/>
    <mergeCell ref="B11:S12"/>
    <mergeCell ref="B13:C13"/>
    <mergeCell ref="G13:I13"/>
    <mergeCell ref="B14:C14"/>
    <mergeCell ref="G14:I14"/>
    <mergeCell ref="B15:C15"/>
    <mergeCell ref="A59:C59"/>
    <mergeCell ref="A60:C60"/>
    <mergeCell ref="A61:C61"/>
    <mergeCell ref="A62:C62"/>
    <mergeCell ref="A63:C63"/>
    <mergeCell ref="A64:C64"/>
    <mergeCell ref="D57:E57"/>
    <mergeCell ref="F57:G57"/>
    <mergeCell ref="H57:S57"/>
    <mergeCell ref="D58:E58"/>
    <mergeCell ref="F58:G58"/>
    <mergeCell ref="H58:S58"/>
    <mergeCell ref="D55:E55"/>
    <mergeCell ref="F55:G55"/>
    <mergeCell ref="C23:D23"/>
    <mergeCell ref="E23:F23"/>
    <mergeCell ref="K23:N26"/>
    <mergeCell ref="O23:S26"/>
    <mergeCell ref="C24:D24"/>
    <mergeCell ref="E24:F24"/>
    <mergeCell ref="A23:B26"/>
    <mergeCell ref="G23:J26"/>
    <mergeCell ref="A22:B22"/>
    <mergeCell ref="C22:D22"/>
    <mergeCell ref="E22:F22"/>
    <mergeCell ref="G22:J22"/>
    <mergeCell ref="K22:N22"/>
    <mergeCell ref="O22:S22"/>
    <mergeCell ref="Q27:R27"/>
    <mergeCell ref="O29:S31"/>
    <mergeCell ref="F33:G33"/>
    <mergeCell ref="C25:D25"/>
    <mergeCell ref="E25:F25"/>
    <mergeCell ref="C26:D26"/>
    <mergeCell ref="B27:C27"/>
    <mergeCell ref="G27:H27"/>
    <mergeCell ref="I27:J27"/>
    <mergeCell ref="A29:B31"/>
    <mergeCell ref="C29:D31"/>
    <mergeCell ref="E29:F31"/>
    <mergeCell ref="G29:J31"/>
    <mergeCell ref="K29:N31"/>
    <mergeCell ref="A28:B28"/>
    <mergeCell ref="C28:D28"/>
    <mergeCell ref="E28:F28"/>
    <mergeCell ref="G28:J28"/>
    <mergeCell ref="K28:N28"/>
    <mergeCell ref="O28:S28"/>
    <mergeCell ref="K27:L27"/>
    <mergeCell ref="M27:N27"/>
    <mergeCell ref="O27:P27"/>
    <mergeCell ref="G49:H49"/>
    <mergeCell ref="I49:J49"/>
    <mergeCell ref="K49:L49"/>
    <mergeCell ref="M49:N49"/>
    <mergeCell ref="O49:P49"/>
    <mergeCell ref="Q49:R49"/>
    <mergeCell ref="Q35:R35"/>
    <mergeCell ref="G36:H36"/>
    <mergeCell ref="I36:J36"/>
    <mergeCell ref="K36:L36"/>
    <mergeCell ref="M36:N36"/>
    <mergeCell ref="O36:P36"/>
    <mergeCell ref="Q36:R36"/>
    <mergeCell ref="U51:U52"/>
    <mergeCell ref="A53:B53"/>
    <mergeCell ref="A54:B54"/>
    <mergeCell ref="G50:H50"/>
    <mergeCell ref="I50:J50"/>
    <mergeCell ref="K50:L50"/>
    <mergeCell ref="M50:N50"/>
    <mergeCell ref="O50:P50"/>
    <mergeCell ref="Q50:R50"/>
    <mergeCell ref="D53:E53"/>
    <mergeCell ref="F53:G53"/>
    <mergeCell ref="H53:S53"/>
    <mergeCell ref="D54:E54"/>
    <mergeCell ref="F54:G54"/>
    <mergeCell ref="H54:S54"/>
    <mergeCell ref="A55:B55"/>
    <mergeCell ref="A56:B56"/>
    <mergeCell ref="A57:B57"/>
    <mergeCell ref="A58:B58"/>
    <mergeCell ref="G59:H59"/>
    <mergeCell ref="I59:J59"/>
    <mergeCell ref="F51:G52"/>
    <mergeCell ref="H51:S52"/>
    <mergeCell ref="T51:T52"/>
    <mergeCell ref="H55:S55"/>
    <mergeCell ref="D56:E56"/>
    <mergeCell ref="F56:G56"/>
    <mergeCell ref="H56:S56"/>
    <mergeCell ref="K59:L59"/>
    <mergeCell ref="M59:N59"/>
    <mergeCell ref="O59:P59"/>
    <mergeCell ref="Q59:R59"/>
    <mergeCell ref="S59:T59"/>
    <mergeCell ref="G60:H60"/>
    <mergeCell ref="I60:J60"/>
    <mergeCell ref="K60:L60"/>
    <mergeCell ref="M60:N60"/>
    <mergeCell ref="O60:P60"/>
    <mergeCell ref="Q60:R60"/>
    <mergeCell ref="S60:T60"/>
    <mergeCell ref="G61:H61"/>
    <mergeCell ref="I61:J61"/>
    <mergeCell ref="K61:L61"/>
    <mergeCell ref="M61:N61"/>
    <mergeCell ref="O61:P61"/>
    <mergeCell ref="Q61:R61"/>
    <mergeCell ref="S61:T61"/>
    <mergeCell ref="S62:T62"/>
    <mergeCell ref="G63:H63"/>
    <mergeCell ref="I63:J63"/>
    <mergeCell ref="K63:L63"/>
    <mergeCell ref="M63:N63"/>
    <mergeCell ref="O63:P63"/>
    <mergeCell ref="Q63:R63"/>
    <mergeCell ref="S63:T63"/>
    <mergeCell ref="G62:H62"/>
    <mergeCell ref="I62:J62"/>
    <mergeCell ref="K62:L62"/>
    <mergeCell ref="M62:N62"/>
    <mergeCell ref="O62:P62"/>
    <mergeCell ref="Q62:R62"/>
    <mergeCell ref="S64:T64"/>
    <mergeCell ref="G65:H65"/>
    <mergeCell ref="I65:J65"/>
    <mergeCell ref="K65:L65"/>
    <mergeCell ref="M65:N65"/>
    <mergeCell ref="O65:P65"/>
    <mergeCell ref="Q65:R65"/>
    <mergeCell ref="S65:T65"/>
    <mergeCell ref="G64:H64"/>
    <mergeCell ref="I64:J64"/>
    <mergeCell ref="K64:L64"/>
    <mergeCell ref="M64:N64"/>
    <mergeCell ref="O64:P64"/>
    <mergeCell ref="Q64:R64"/>
    <mergeCell ref="S66:T66"/>
    <mergeCell ref="G67:H67"/>
    <mergeCell ref="I67:J67"/>
    <mergeCell ref="K67:L67"/>
    <mergeCell ref="M67:N67"/>
    <mergeCell ref="O67:P67"/>
    <mergeCell ref="Q67:R67"/>
    <mergeCell ref="S67:T67"/>
    <mergeCell ref="G66:H66"/>
    <mergeCell ref="I66:J66"/>
    <mergeCell ref="K66:L66"/>
    <mergeCell ref="M66:N66"/>
    <mergeCell ref="O66:P66"/>
    <mergeCell ref="Q66:R66"/>
    <mergeCell ref="S68:T68"/>
    <mergeCell ref="B69:C69"/>
    <mergeCell ref="G69:H69"/>
    <mergeCell ref="I69:J69"/>
    <mergeCell ref="K69:L69"/>
    <mergeCell ref="M69:N69"/>
    <mergeCell ref="O69:P69"/>
    <mergeCell ref="Q69:R69"/>
    <mergeCell ref="S69:T69"/>
    <mergeCell ref="G68:H68"/>
    <mergeCell ref="I68:J68"/>
    <mergeCell ref="K68:L68"/>
    <mergeCell ref="M68:N68"/>
    <mergeCell ref="O68:P68"/>
    <mergeCell ref="Q68:R68"/>
    <mergeCell ref="Q70:R70"/>
    <mergeCell ref="S70:T70"/>
    <mergeCell ref="B71:C71"/>
    <mergeCell ref="G71:H71"/>
    <mergeCell ref="I71:J71"/>
    <mergeCell ref="K71:L71"/>
    <mergeCell ref="M71:N71"/>
    <mergeCell ref="O71:P71"/>
    <mergeCell ref="Q71:R71"/>
    <mergeCell ref="S71:T71"/>
    <mergeCell ref="B70:C70"/>
    <mergeCell ref="G70:H70"/>
    <mergeCell ref="I70:J70"/>
    <mergeCell ref="K70:L70"/>
    <mergeCell ref="M70:N70"/>
    <mergeCell ref="O70:P70"/>
    <mergeCell ref="Q72:R72"/>
    <mergeCell ref="S72:T72"/>
    <mergeCell ref="B73:C73"/>
    <mergeCell ref="G73:H73"/>
    <mergeCell ref="I73:J73"/>
    <mergeCell ref="K73:L73"/>
    <mergeCell ref="M73:N73"/>
    <mergeCell ref="O73:P73"/>
    <mergeCell ref="Q73:R73"/>
    <mergeCell ref="S73:T73"/>
    <mergeCell ref="B72:C72"/>
    <mergeCell ref="G72:H72"/>
    <mergeCell ref="I72:J72"/>
    <mergeCell ref="K72:L72"/>
    <mergeCell ref="M72:N72"/>
    <mergeCell ref="O72:P72"/>
  </mergeCells>
  <printOptions horizontalCentered="1"/>
  <pageMargins left="0" right="0" top="0.74803149606299213" bottom="0.74803149606299213" header="0.31496062992125984" footer="0.31496062992125984"/>
  <pageSetup paperSize="9" scale="40" fitToHeight="0" orientation="portrait" horizontalDpi="1200" verticalDpi="1200" r:id="rId1"/>
  <headerFooter>
    <oddHeader>&amp;C&amp;"TH SarabunPSK,ธรรมดา"&amp;12แผนวิสาหกิจระยะ 5 ปี ปีบัญชี 2567-2571 (ทบทวนครั้งที่ 1) และแผนปฏิบัติการ ธ.ก.ส. ปีบัญชี 2568</oddHeader>
    <oddFooter>&amp;L&amp;"TH SarabunPSK,ธรรมดา"&amp;12เอกสารใช้เฉพาะภายใน ธ.ก.ส. เท่านั้น&amp;C&amp;"TH SarabunPSK,ธรรมดา"&amp;12&amp;A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0b3a8b-5dae-4018-b738-25036d973c9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01874C0470B0DD40883BABB589A4C78C" ma:contentTypeVersion="10" ma:contentTypeDescription="สร้างเอกสารใหม่" ma:contentTypeScope="" ma:versionID="03aa377e3f5d62848a9be289ad1c96c4">
  <xsd:schema xmlns:xsd="http://www.w3.org/2001/XMLSchema" xmlns:xs="http://www.w3.org/2001/XMLSchema" xmlns:p="http://schemas.microsoft.com/office/2006/metadata/properties" xmlns:ns2="450b3a8b-5dae-4018-b738-25036d973c96" targetNamespace="http://schemas.microsoft.com/office/2006/metadata/properties" ma:root="true" ma:fieldsID="d50fd90adbf9469b97391a671f01b2e7" ns2:_="">
    <xsd:import namespace="450b3a8b-5dae-4018-b738-25036d973c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b3a8b-5dae-4018-b738-25036d973c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แท็กรูป" ma:readOnly="false" ma:fieldId="{5cf76f15-5ced-4ddc-b409-7134ff3c332f}" ma:taxonomyMulti="true" ma:sspId="2e341c07-b9bd-4c03-8221-9efbfa1a40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92494E-F2E8-4876-BA11-53DCF82E11D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50b3a8b-5dae-4018-b738-25036d973c96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355099E-5F3C-4DCC-8A8F-EF3258B64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0b3a8b-5dae-4018-b738-25036d973c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B0E2ED-24F7-4A91-9755-D5EFAAAFAA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16</vt:i4>
      </vt:variant>
    </vt:vector>
  </HeadingPairs>
  <TitlesOfParts>
    <vt:vector size="46" baseType="lpstr">
      <vt:lpstr>คำอธิบาย</vt:lpstr>
      <vt:lpstr>โครงการพัฒนาศักยภาพฯ</vt:lpstr>
      <vt:lpstr>โครงการชุมชนนักปฏิบัติ</vt:lpstr>
      <vt:lpstr>โครงการบริหารจัดการความรู้</vt:lpstr>
      <vt:lpstr>โครงการพัฒนาระบบการจัดการความรู</vt:lpstr>
      <vt:lpstr>SP68-5งฝ</vt:lpstr>
      <vt:lpstr>SP68-5-1กค</vt:lpstr>
      <vt:lpstr>SP68-5-2กค</vt:lpstr>
      <vt:lpstr>SP68-5-3กค</vt:lpstr>
      <vt:lpstr>SP68-5-4กค</vt:lpstr>
      <vt:lpstr>SP68-6 งฝ.</vt:lpstr>
      <vt:lpstr>SP68-7(งฝ)</vt:lpstr>
      <vt:lpstr>SP68-7(กค)</vt:lpstr>
      <vt:lpstr>SP68-7(พภ)</vt:lpstr>
      <vt:lpstr>ธต.</vt:lpstr>
      <vt:lpstr>SP68-7-1 งส</vt:lpstr>
      <vt:lpstr>SP68-7-2 งส.</vt:lpstr>
      <vt:lpstr>SP68-7-3</vt:lpstr>
      <vt:lpstr>SP68-9 สป.</vt:lpstr>
      <vt:lpstr>SP68-9-2</vt:lpstr>
      <vt:lpstr>SP68-15-1</vt:lpstr>
      <vt:lpstr>SP68-24 (พส)</vt:lpstr>
      <vt:lpstr>SP68-27 ทน.</vt:lpstr>
      <vt:lpstr>SP68-28 พน.</vt:lpstr>
      <vt:lpstr>SP68-29 (บข.)</vt:lpstr>
      <vt:lpstr>SP68-30(old)</vt:lpstr>
      <vt:lpstr>SP68-36อก</vt:lpstr>
      <vt:lpstr>Risk Criteria</vt:lpstr>
      <vt:lpstr>Risk Map</vt:lpstr>
      <vt:lpstr>ผลการจัดลำดับความสำคัญรวม</vt:lpstr>
      <vt:lpstr>'SP68-24 (พส)'!Print_Area</vt:lpstr>
      <vt:lpstr>'SP68-27 ทน.'!Print_Area</vt:lpstr>
      <vt:lpstr>'SP68-28 พน.'!Print_Area</vt:lpstr>
      <vt:lpstr>'SP68-30(old)'!Print_Area</vt:lpstr>
      <vt:lpstr>'SP68-36อก'!Print_Area</vt:lpstr>
      <vt:lpstr>'SP68-5งฝ'!Print_Area</vt:lpstr>
      <vt:lpstr>'SP68-6 งฝ.'!Print_Area</vt:lpstr>
      <vt:lpstr>'SP68-7(กค)'!Print_Area</vt:lpstr>
      <vt:lpstr>'SP68-7(งฝ)'!Print_Area</vt:lpstr>
      <vt:lpstr>'SP68-7(พภ)'!Print_Area</vt:lpstr>
      <vt:lpstr>'SP68-9 สป.'!Print_Area</vt:lpstr>
      <vt:lpstr>'SP68-9-2'!Print_Area</vt:lpstr>
      <vt:lpstr>ผลการจัดลำดับความสำคัญรวม!Print_Area</vt:lpstr>
      <vt:lpstr>'SP68-5งฝ'!Print_Titles</vt:lpstr>
      <vt:lpstr>'SP68-6 งฝ.'!Print_Titles</vt:lpstr>
      <vt:lpstr>'SP68-7(งฝ)'!Print_Titles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Varang Wiriyawit</dc:creator>
  <cp:keywords/>
  <dc:description/>
  <cp:lastModifiedBy>BAAC</cp:lastModifiedBy>
  <cp:revision/>
  <cp:lastPrinted>2025-02-24T07:15:12Z</cp:lastPrinted>
  <dcterms:created xsi:type="dcterms:W3CDTF">2022-07-30T13:25:40Z</dcterms:created>
  <dcterms:modified xsi:type="dcterms:W3CDTF">2026-02-24T09:05:02Z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0x01010001874C0470B0DD40883BABB589A4C78C</vt:lpwstr>
  </property>
  <property fmtid="{D5CDD505-2E9C-101B-9397-08002B2CF9AE}" pid="3" name="MediaServiceImageTags">
    <vt:lpwstr/>
  </property>
</Properties>
</file>